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rnke\FUCHS Group\TM_DE01_Abteilung_IR - investorrelations\Quartale\2020\"/>
    </mc:Choice>
  </mc:AlternateContent>
  <xr:revisionPtr revIDLastSave="716" documentId="13_ncr:1_{18971CB9-1766-4FF5-BBDE-997611ACE947}" xr6:coauthVersionLast="45" xr6:coauthVersionMax="45" xr10:uidLastSave="{F6A5C939-D04C-44A8-8F48-9291A97FD003}"/>
  <workbookProtection workbookAlgorithmName="SHA-512" workbookHashValue="BQh2ILt0wG2VOhAagmAOV67/E/DOz8wuIq922BhNRwoFTUUGPdn80WQlegkL17/hVPW9PEitzVXDJgpjA2p2Vg==" workbookSaltValue="EqEet/icHhovWErDJJ4DaA==" workbookSpinCount="100000" lockStructure="1"/>
  <bookViews>
    <workbookView xWindow="57480" yWindow="-120" windowWidth="29040" windowHeight="15840" activeTab="1" xr2:uid="{00000000-000D-0000-FFFF-FFFF00000000}"/>
  </bookViews>
  <sheets>
    <sheet name="FPSE - Factsheet" sheetId="14" r:id="rId1"/>
    <sheet name="Income Statement" sheetId="10" r:id="rId2"/>
    <sheet name="Sales Revenues by Region" sheetId="11" r:id="rId3"/>
    <sheet name="Segments" sheetId="16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'Income Statement'!$A$1:$S$31</definedName>
    <definedName name="_xlnm.Print_Area" localSheetId="2">'Sales Revenues by Region'!$A$1:$K$61</definedName>
    <definedName name="SAPFuncF4Help" localSheetId="1">SAPF4Help()</definedName>
    <definedName name="SAPFuncF4Help" localSheetId="2">SAPF4Help()</definedName>
    <definedName name="SAPFuncF4Help">SAPF4Help()</definedName>
    <definedName name="SAPFuncF4HelpHier" localSheetId="1">SAPF4HelpHier()</definedName>
    <definedName name="SAPFuncF4HelpHier" localSheetId="2">SAPF4HelpHier()</definedName>
    <definedName name="SAPFuncF4HelpHier">SAPF4HelpHier()</definedName>
    <definedName name="SAPRangeKEYFIG_Tabelle1_Tabelle1D1" localSheetId="1">#REF!</definedName>
    <definedName name="SAPRangeKEYFIG_Tabelle1_Tabelle1D1" localSheetId="2">#REF!</definedName>
    <definedName name="SAPRangeKEYFIG_Tabelle1_Tabelle1D1">#REF!</definedName>
    <definedName name="SAPRangeKEYFIG_Tabelle2_Tabelle2D2">[1]DATA!$B$9</definedName>
    <definedName name="SAPRangeKEYFIG_Tabelle5_Tabelle5D1">[2]DATA!$B$13</definedName>
    <definedName name="SAPRangePOPER_Tabelle1_Tabelle1D1" localSheetId="1">#REF!</definedName>
    <definedName name="SAPRangePOPER_Tabelle1_Tabelle1D1" localSheetId="2">#REF!</definedName>
    <definedName name="SAPRangePOPER_Tabelle1_Tabelle1D1">#REF!</definedName>
    <definedName name="SAPRangePOPER_Tabelle2_Tabelle2D2">[1]DATA!$B$13:$I$13</definedName>
    <definedName name="SAPRangePOPER_Tabelle5_Tabelle5D1">[2]DATA!$C$17:$F$17</definedName>
    <definedName name="SAPRangeRBUNIT_Tabelle2_Tabelle2D2">[3]DATA!$B$15:$K$15</definedName>
    <definedName name="SAPRangeRCONGR_Tabelle1_Tabelle1D1" localSheetId="1">#REF!</definedName>
    <definedName name="SAPRangeRCONGR_Tabelle1_Tabelle1D1" localSheetId="2">#REF!</definedName>
    <definedName name="SAPRangeRCONGR_Tabelle1_Tabelle1D1">#REF!</definedName>
    <definedName name="SAPRangeRCONGR_Tabelle2_Tabelle2D2">[1]DATA!$B$14:$I$14</definedName>
    <definedName name="SAPRangeRCONGR_Tabelle5_Tabelle5D1">[2]DATA!$B$11</definedName>
    <definedName name="SAPRangeRDIMEN_Tabelle1_Tabelle1D1" localSheetId="1">#REF!</definedName>
    <definedName name="SAPRangeRDIMEN_Tabelle1_Tabelle1D1" localSheetId="2">#REF!</definedName>
    <definedName name="SAPRangeRDIMEN_Tabelle1_Tabelle1D1">#REF!</definedName>
    <definedName name="SAPRangeRDIMEN_Tabelle2_Tabelle2D2">[1]DATA!$B$6</definedName>
    <definedName name="SAPRangeRDIMEN_Tabelle5_Tabelle5D1">[2]DATA!$B$8</definedName>
    <definedName name="SAPRangeREFRYEAR_Tabelle2_Tabelle2D2">[3]DATA!$B$12:$K$12</definedName>
    <definedName name="SAPRangeRITCLG_Tabelle1_Tabelle1D1" localSheetId="1">#REF!</definedName>
    <definedName name="SAPRangeRITCLG_Tabelle1_Tabelle1D1" localSheetId="2">#REF!</definedName>
    <definedName name="SAPRangeRITCLG_Tabelle1_Tabelle1D1">#REF!</definedName>
    <definedName name="SAPRangeRITCLG_Tabelle2_Tabelle2D2">[1]DATA!$B$8</definedName>
    <definedName name="SAPRangeRITCLG_Tabelle5_Tabelle5D1">[2]DATA!$B$10</definedName>
    <definedName name="SAPRangeRITEM_Tabelle1_Tabelle1D1" localSheetId="1">#REF!</definedName>
    <definedName name="SAPRangeRITEM_Tabelle1_Tabelle1D1" localSheetId="2">#REF!</definedName>
    <definedName name="SAPRangeRITEM_Tabelle1_Tabelle1D1">#REF!</definedName>
    <definedName name="SAPRangeRITEM_Tabelle2_Tabelle2D2">[1]DATA!$A$15:$A$19</definedName>
    <definedName name="SAPRangeRITEM_Tabelle5_Tabelle5D1">[2]DATA!$A$21:$A$120</definedName>
    <definedName name="SAPRangeRLDNR_Tabelle1_Tabelle1D1" localSheetId="1">#REF!</definedName>
    <definedName name="SAPRangeRLDNR_Tabelle1_Tabelle1D1" localSheetId="2">#REF!</definedName>
    <definedName name="SAPRangeRLDNR_Tabelle1_Tabelle1D1">#REF!</definedName>
    <definedName name="SAPRangeRLDNR_Tabelle2_Tabelle2D2">[1]DATA!$B$10</definedName>
    <definedName name="SAPRangeRLDNR_Tabelle5_Tabelle5D1">[2]DATA!$B$9</definedName>
    <definedName name="SAPRangeRVERS_Tabelle1_Tabelle1D1" localSheetId="1">#REF!</definedName>
    <definedName name="SAPRangeRVERS_Tabelle1_Tabelle1D1" localSheetId="2">#REF!</definedName>
    <definedName name="SAPRangeRVERS_Tabelle1_Tabelle1D1">#REF!</definedName>
    <definedName name="SAPRangeRVERS_Tabelle2_Tabelle2D2">[1]DATA!$B$7</definedName>
    <definedName name="SAPRangeRVERS_Tabelle5_Tabelle5D1">[2]DATA!$C$18:$F$18</definedName>
    <definedName name="SAPRangeRYEAR_Tabelle1_Tabelle1D1" localSheetId="1">#REF!</definedName>
    <definedName name="SAPRangeRYEAR_Tabelle1_Tabelle1D1" localSheetId="2">#REF!</definedName>
    <definedName name="SAPRangeRYEAR_Tabelle1_Tabelle1D1">#REF!</definedName>
    <definedName name="SAPRangeRYEAR_Tabelle2_Tabelle2D2">[1]DATA!$B$12:$I$12</definedName>
    <definedName name="SAPRangeRYEAR_Tabelle5_Tabelle5D1">[2]DATA!$C$16:$F$16</definedName>
    <definedName name="SAPRangeSUBIT_Tabelle5_Tabelle5D1">[2]DATA!$B$21:$B$120</definedName>
    <definedName name="SAPTrigger_Tabelle1_Tabelle1D1">[4]sapactivexlhiddensheet!$A$39</definedName>
    <definedName name="SAPTrigger_Tabelle2_Tabelle2D2">[1]sapactivexlhiddensheet!$A$39</definedName>
    <definedName name="SAPTrigger_Tabelle5_Tabelle5D1">[2]sapactivexlhiddensheet!$A$39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0" l="1"/>
  <c r="B16" i="11"/>
  <c r="H23" i="16" l="1"/>
  <c r="I23" i="16"/>
  <c r="F23" i="16"/>
  <c r="G23" i="16"/>
  <c r="D23" i="16"/>
  <c r="E23" i="16"/>
  <c r="B19" i="16"/>
  <c r="K25" i="16"/>
  <c r="J25" i="16"/>
  <c r="I24" i="16" l="1"/>
  <c r="H24" i="16"/>
  <c r="G24" i="16"/>
  <c r="F24" i="16"/>
  <c r="E24" i="16"/>
  <c r="D24" i="16"/>
  <c r="C24" i="16"/>
  <c r="B24" i="16"/>
  <c r="C22" i="16"/>
  <c r="K22" i="16" s="1"/>
  <c r="B22" i="16"/>
  <c r="J22" i="16" s="1"/>
  <c r="I20" i="16"/>
  <c r="H20" i="16"/>
  <c r="G20" i="16"/>
  <c r="F20" i="16"/>
  <c r="E20" i="16"/>
  <c r="D20" i="16"/>
  <c r="C20" i="16"/>
  <c r="B20" i="16"/>
  <c r="I19" i="16"/>
  <c r="H19" i="16"/>
  <c r="G19" i="16"/>
  <c r="F19" i="16"/>
  <c r="E19" i="16"/>
  <c r="D19" i="16"/>
  <c r="C19" i="16"/>
  <c r="K13" i="16"/>
  <c r="J13" i="16"/>
  <c r="C11" i="16"/>
  <c r="B11" i="16"/>
  <c r="G9" i="16"/>
  <c r="F9" i="16"/>
  <c r="E9" i="16"/>
  <c r="D9" i="16"/>
  <c r="C9" i="16"/>
  <c r="B9" i="16"/>
  <c r="K9" i="16"/>
  <c r="J9" i="16"/>
  <c r="J84" i="16"/>
  <c r="J83" i="16"/>
  <c r="I83" i="16"/>
  <c r="G83" i="16"/>
  <c r="B83" i="16"/>
  <c r="K82" i="16"/>
  <c r="J82" i="16"/>
  <c r="K81" i="16"/>
  <c r="G81" i="16"/>
  <c r="F81" i="16"/>
  <c r="E81" i="16"/>
  <c r="D81" i="16"/>
  <c r="C81" i="16"/>
  <c r="B81" i="16"/>
  <c r="J80" i="16"/>
  <c r="J81" i="16" s="1"/>
  <c r="J79" i="16"/>
  <c r="I72" i="16"/>
  <c r="H72" i="16"/>
  <c r="G72" i="16"/>
  <c r="F72" i="16"/>
  <c r="E72" i="16"/>
  <c r="D72" i="16"/>
  <c r="C72" i="16"/>
  <c r="B72" i="16"/>
  <c r="C70" i="16"/>
  <c r="K70" i="16" s="1"/>
  <c r="B70" i="16"/>
  <c r="J70" i="16" s="1"/>
  <c r="I68" i="16"/>
  <c r="K68" i="16" s="1"/>
  <c r="H68" i="16"/>
  <c r="G68" i="16"/>
  <c r="G71" i="16" s="1"/>
  <c r="F68" i="16"/>
  <c r="E68" i="16"/>
  <c r="E71" i="16" s="1"/>
  <c r="D68" i="16"/>
  <c r="D71" i="16" s="1"/>
  <c r="C68" i="16"/>
  <c r="C71" i="16" s="1"/>
  <c r="B68" i="16"/>
  <c r="B71" i="16" s="1"/>
  <c r="I67" i="16"/>
  <c r="H67" i="16"/>
  <c r="G67" i="16"/>
  <c r="F67" i="16"/>
  <c r="E67" i="16"/>
  <c r="D67" i="16"/>
  <c r="C67" i="16"/>
  <c r="B67" i="16"/>
  <c r="B69" i="16" s="1"/>
  <c r="K60" i="16"/>
  <c r="J60" i="16"/>
  <c r="C59" i="16"/>
  <c r="K59" i="16" s="1"/>
  <c r="B59" i="16"/>
  <c r="J59" i="16" s="1"/>
  <c r="K58" i="16"/>
  <c r="J58" i="16"/>
  <c r="G57" i="16"/>
  <c r="F57" i="16"/>
  <c r="E57" i="16"/>
  <c r="D57" i="16"/>
  <c r="C57" i="16"/>
  <c r="B57" i="16"/>
  <c r="K56" i="16"/>
  <c r="J56" i="16"/>
  <c r="K55" i="16"/>
  <c r="J55" i="16"/>
  <c r="I49" i="16"/>
  <c r="H49" i="16"/>
  <c r="G49" i="16"/>
  <c r="F49" i="16"/>
  <c r="E49" i="16"/>
  <c r="D49" i="16"/>
  <c r="C49" i="16"/>
  <c r="B49" i="16"/>
  <c r="I48" i="16"/>
  <c r="H48" i="16"/>
  <c r="G48" i="16"/>
  <c r="F48" i="16"/>
  <c r="E48" i="16"/>
  <c r="D48" i="16"/>
  <c r="C48" i="16"/>
  <c r="B48" i="16"/>
  <c r="C46" i="16"/>
  <c r="K46" i="16" s="1"/>
  <c r="B46" i="16"/>
  <c r="J46" i="16" s="1"/>
  <c r="I44" i="16"/>
  <c r="I47" i="16" s="1"/>
  <c r="H44" i="16"/>
  <c r="H47" i="16" s="1"/>
  <c r="G44" i="16"/>
  <c r="G47" i="16" s="1"/>
  <c r="F44" i="16"/>
  <c r="F47" i="16" s="1"/>
  <c r="E44" i="16"/>
  <c r="E47" i="16" s="1"/>
  <c r="D44" i="16"/>
  <c r="D47" i="16" s="1"/>
  <c r="C44" i="16"/>
  <c r="B44" i="16"/>
  <c r="I43" i="16"/>
  <c r="H43" i="16"/>
  <c r="G43" i="16"/>
  <c r="F43" i="16"/>
  <c r="E43" i="16"/>
  <c r="E45" i="16" s="1"/>
  <c r="D43" i="16"/>
  <c r="D45" i="16" s="1"/>
  <c r="C43" i="16"/>
  <c r="B43" i="16"/>
  <c r="K37" i="16"/>
  <c r="K49" i="16" s="1"/>
  <c r="J37" i="16"/>
  <c r="J49" i="16" s="1"/>
  <c r="K36" i="16"/>
  <c r="J36" i="16"/>
  <c r="C35" i="16"/>
  <c r="C23" i="16" s="1"/>
  <c r="B35" i="16"/>
  <c r="B23" i="16" s="1"/>
  <c r="K34" i="16"/>
  <c r="J34" i="16"/>
  <c r="G33" i="16"/>
  <c r="F33" i="16"/>
  <c r="E33" i="16"/>
  <c r="D33" i="16"/>
  <c r="C33" i="16"/>
  <c r="B33" i="16"/>
  <c r="K32" i="16"/>
  <c r="J32" i="16"/>
  <c r="K31" i="16"/>
  <c r="J31" i="16"/>
  <c r="K35" i="16" l="1"/>
  <c r="K48" i="16"/>
  <c r="J57" i="16"/>
  <c r="F69" i="16"/>
  <c r="J33" i="16"/>
  <c r="K33" i="16"/>
  <c r="F21" i="16"/>
  <c r="J35" i="16"/>
  <c r="J72" i="16"/>
  <c r="K72" i="16"/>
  <c r="J68" i="16"/>
  <c r="J67" i="16"/>
  <c r="F71" i="16"/>
  <c r="K57" i="16"/>
  <c r="K67" i="16"/>
  <c r="K69" i="16" s="1"/>
  <c r="C69" i="16"/>
  <c r="G69" i="16"/>
  <c r="J48" i="16"/>
  <c r="K20" i="16"/>
  <c r="K24" i="16"/>
  <c r="J43" i="16"/>
  <c r="K43" i="16"/>
  <c r="B45" i="16"/>
  <c r="J44" i="16"/>
  <c r="J20" i="16"/>
  <c r="C45" i="16"/>
  <c r="K44" i="16"/>
  <c r="J24" i="16"/>
  <c r="B21" i="16"/>
  <c r="E21" i="16"/>
  <c r="K19" i="16"/>
  <c r="C21" i="16"/>
  <c r="K23" i="16"/>
  <c r="D21" i="16"/>
  <c r="J23" i="16"/>
  <c r="J19" i="16"/>
  <c r="G21" i="16"/>
  <c r="K71" i="16"/>
  <c r="B47" i="16"/>
  <c r="J47" i="16" s="1"/>
  <c r="D69" i="16"/>
  <c r="F45" i="16"/>
  <c r="H71" i="16"/>
  <c r="G45" i="16"/>
  <c r="C47" i="16"/>
  <c r="K47" i="16" s="1"/>
  <c r="E69" i="16"/>
  <c r="H32" i="11"/>
  <c r="H33" i="11"/>
  <c r="H34" i="11"/>
  <c r="J28" i="11"/>
  <c r="H28" i="11"/>
  <c r="F28" i="11"/>
  <c r="G8" i="11"/>
  <c r="F20" i="11"/>
  <c r="C28" i="11"/>
  <c r="B28" i="11"/>
  <c r="J69" i="16" l="1"/>
  <c r="J21" i="16"/>
  <c r="J45" i="16"/>
  <c r="K45" i="16"/>
  <c r="J71" i="16"/>
  <c r="K21" i="16"/>
  <c r="H36" i="11"/>
  <c r="J49" i="11" l="1"/>
  <c r="K49" i="11" s="1"/>
  <c r="J50" i="11"/>
  <c r="K50" i="11" s="1"/>
  <c r="J48" i="11"/>
  <c r="K57" i="11"/>
  <c r="K58" i="11"/>
  <c r="J44" i="11"/>
  <c r="H52" i="11"/>
  <c r="F52" i="11"/>
  <c r="D49" i="11"/>
  <c r="D50" i="11"/>
  <c r="D51" i="11"/>
  <c r="C52" i="11"/>
  <c r="B52" i="11"/>
  <c r="H44" i="11" l="1"/>
  <c r="I44" i="11" s="1"/>
  <c r="J60" i="11"/>
  <c r="J52" i="11" s="1"/>
  <c r="H60" i="11"/>
  <c r="F60" i="11"/>
  <c r="D48" i="11"/>
  <c r="D57" i="11"/>
  <c r="D58" i="11"/>
  <c r="D59" i="11"/>
  <c r="D56" i="11"/>
  <c r="C60" i="11"/>
  <c r="B60" i="11"/>
  <c r="L9" i="10"/>
  <c r="L14" i="10" s="1"/>
  <c r="L16" i="10" s="1"/>
  <c r="L18" i="10" s="1"/>
  <c r="L20" i="10" s="1"/>
  <c r="S9" i="10"/>
  <c r="G7" i="10"/>
  <c r="C33" i="11"/>
  <c r="C16" i="11"/>
  <c r="G16" i="11" s="1"/>
  <c r="C19" i="11"/>
  <c r="C18" i="11"/>
  <c r="G18" i="11" s="1"/>
  <c r="C17" i="11"/>
  <c r="G17" i="11" s="1"/>
  <c r="C12" i="11"/>
  <c r="N28" i="10"/>
  <c r="N27" i="10"/>
  <c r="N24" i="10"/>
  <c r="N23" i="10"/>
  <c r="N20" i="10"/>
  <c r="R19" i="10"/>
  <c r="N19" i="10"/>
  <c r="N18" i="10"/>
  <c r="R17" i="10"/>
  <c r="N17" i="10"/>
  <c r="N16" i="10"/>
  <c r="R15" i="10"/>
  <c r="N15" i="10"/>
  <c r="N14" i="10"/>
  <c r="R13" i="10"/>
  <c r="N13" i="10"/>
  <c r="R12" i="10"/>
  <c r="N12" i="10"/>
  <c r="R11" i="10"/>
  <c r="N11" i="10"/>
  <c r="R10" i="10"/>
  <c r="N10" i="10"/>
  <c r="S14" i="10"/>
  <c r="S16" i="10" s="1"/>
  <c r="R9" i="10"/>
  <c r="N9" i="10"/>
  <c r="R8" i="10"/>
  <c r="N8" i="10"/>
  <c r="R7" i="10"/>
  <c r="N7" i="10"/>
  <c r="I60" i="11" l="1"/>
  <c r="C20" i="11"/>
  <c r="G20" i="11" s="1"/>
  <c r="R14" i="10"/>
  <c r="S18" i="10" l="1"/>
  <c r="R16" i="10"/>
  <c r="B19" i="11"/>
  <c r="D19" i="11" s="1"/>
  <c r="B18" i="11"/>
  <c r="D18" i="11" s="1"/>
  <c r="E18" i="11" s="1"/>
  <c r="B17" i="11"/>
  <c r="D8" i="11"/>
  <c r="E8" i="11" s="1"/>
  <c r="H12" i="11"/>
  <c r="I12" i="11" s="1"/>
  <c r="F12" i="11"/>
  <c r="G12" i="11" s="1"/>
  <c r="B12" i="11"/>
  <c r="D12" i="11" s="1"/>
  <c r="E12" i="11" s="1"/>
  <c r="J12" i="11"/>
  <c r="K10" i="11"/>
  <c r="K9" i="11"/>
  <c r="K8" i="11"/>
  <c r="I8" i="11"/>
  <c r="G10" i="11"/>
  <c r="G9" i="11"/>
  <c r="D10" i="11"/>
  <c r="E10" i="11" s="1"/>
  <c r="D9" i="11"/>
  <c r="E9" i="11" s="1"/>
  <c r="D11" i="11"/>
  <c r="B40" i="11"/>
  <c r="B32" i="11" s="1"/>
  <c r="D28" i="11"/>
  <c r="E28" i="11" s="1"/>
  <c r="G28" i="10"/>
  <c r="G27" i="10"/>
  <c r="G24" i="10"/>
  <c r="G23" i="10"/>
  <c r="G20" i="10"/>
  <c r="G19" i="10"/>
  <c r="G18" i="10"/>
  <c r="G17" i="10"/>
  <c r="G16" i="10"/>
  <c r="G15" i="10"/>
  <c r="G14" i="10"/>
  <c r="G13" i="10"/>
  <c r="G12" i="10"/>
  <c r="G11" i="10"/>
  <c r="G10" i="10"/>
  <c r="G8" i="10"/>
  <c r="C32" i="11"/>
  <c r="F41" i="11"/>
  <c r="F33" i="11" s="1"/>
  <c r="F42" i="11"/>
  <c r="F34" i="11" s="1"/>
  <c r="F43" i="11"/>
  <c r="F35" i="11" s="1"/>
  <c r="F44" i="11"/>
  <c r="F40" i="11"/>
  <c r="C35" i="11"/>
  <c r="I41" i="11"/>
  <c r="I49" i="11"/>
  <c r="I50" i="11"/>
  <c r="I48" i="11"/>
  <c r="G49" i="11"/>
  <c r="G50" i="11"/>
  <c r="G48" i="11"/>
  <c r="E49" i="11"/>
  <c r="E50" i="11"/>
  <c r="D52" i="11"/>
  <c r="E48" i="11"/>
  <c r="K56" i="11"/>
  <c r="I57" i="11"/>
  <c r="I58" i="11"/>
  <c r="G57" i="11"/>
  <c r="G56" i="11"/>
  <c r="E57" i="11"/>
  <c r="E58" i="11"/>
  <c r="D60" i="11"/>
  <c r="E60" i="11" s="1"/>
  <c r="E56" i="11"/>
  <c r="K25" i="11"/>
  <c r="K26" i="11"/>
  <c r="K24" i="11"/>
  <c r="I25" i="11"/>
  <c r="I26" i="11"/>
  <c r="I24" i="11"/>
  <c r="I28" i="11"/>
  <c r="G25" i="11"/>
  <c r="G26" i="11"/>
  <c r="D25" i="11"/>
  <c r="E25" i="11" s="1"/>
  <c r="D26" i="11"/>
  <c r="E26" i="11" s="1"/>
  <c r="D27" i="11"/>
  <c r="I9" i="11"/>
  <c r="I10" i="11"/>
  <c r="K18" i="11"/>
  <c r="I18" i="11"/>
  <c r="G24" i="11"/>
  <c r="G28" i="11"/>
  <c r="D24" i="11"/>
  <c r="E24" i="11" s="1"/>
  <c r="B20" i="11" l="1"/>
  <c r="D20" i="11" s="1"/>
  <c r="E20" i="11" s="1"/>
  <c r="J20" i="11"/>
  <c r="K20" i="11" s="1"/>
  <c r="D17" i="11"/>
  <c r="E17" i="11" s="1"/>
  <c r="K41" i="11"/>
  <c r="G42" i="11"/>
  <c r="B41" i="11"/>
  <c r="J33" i="11"/>
  <c r="K33" i="11" s="1"/>
  <c r="I42" i="11"/>
  <c r="G40" i="11"/>
  <c r="K52" i="11"/>
  <c r="K40" i="11"/>
  <c r="I52" i="11"/>
  <c r="G52" i="11"/>
  <c r="E52" i="11"/>
  <c r="J32" i="11"/>
  <c r="K44" i="11"/>
  <c r="I33" i="11"/>
  <c r="G33" i="11"/>
  <c r="K17" i="11"/>
  <c r="I16" i="11"/>
  <c r="I17" i="11"/>
  <c r="R18" i="10"/>
  <c r="S20" i="10"/>
  <c r="R20" i="10" s="1"/>
  <c r="G41" i="11"/>
  <c r="F32" i="11"/>
  <c r="C34" i="11"/>
  <c r="D40" i="11"/>
  <c r="E40" i="11" s="1"/>
  <c r="I40" i="11"/>
  <c r="H20" i="11"/>
  <c r="I20" i="11" s="1"/>
  <c r="D16" i="11"/>
  <c r="E16" i="11" s="1"/>
  <c r="D41" i="11" l="1"/>
  <c r="E41" i="11" s="1"/>
  <c r="B33" i="11"/>
  <c r="D33" i="11" s="1"/>
  <c r="E33" i="11" s="1"/>
  <c r="B42" i="11"/>
  <c r="B34" i="11" s="1"/>
  <c r="G44" i="11"/>
  <c r="C36" i="11"/>
  <c r="K32" i="11"/>
  <c r="F36" i="11"/>
  <c r="G36" i="11" s="1"/>
  <c r="G32" i="11"/>
  <c r="D32" i="11"/>
  <c r="G34" i="11"/>
  <c r="I34" i="11"/>
  <c r="J34" i="11" l="1"/>
  <c r="K42" i="11"/>
  <c r="B43" i="11"/>
  <c r="D42" i="11"/>
  <c r="E42" i="11" s="1"/>
  <c r="I36" i="11"/>
  <c r="E32" i="11"/>
  <c r="B44" i="11" l="1"/>
  <c r="D44" i="11" s="1"/>
  <c r="E44" i="11" s="1"/>
  <c r="B35" i="11"/>
  <c r="B36" i="11" s="1"/>
  <c r="K34" i="11"/>
  <c r="J36" i="11"/>
  <c r="K36" i="11" s="1"/>
  <c r="D34" i="11"/>
  <c r="D43" i="11"/>
  <c r="D35" i="11" l="1"/>
  <c r="E34" i="11"/>
  <c r="D36" i="11"/>
  <c r="E36" i="11" s="1"/>
</calcChain>
</file>

<file path=xl/sharedStrings.xml><?xml version="1.0" encoding="utf-8"?>
<sst xmlns="http://schemas.openxmlformats.org/spreadsheetml/2006/main" count="398" uniqueCount="91">
  <si>
    <t>FUCHS PETROLUB SE</t>
  </si>
  <si>
    <t>Income Statement</t>
  </si>
  <si>
    <t>in € million</t>
  </si>
  <si>
    <t>FY 2018</t>
  </si>
  <si>
    <t>Q4 2018</t>
  </si>
  <si>
    <t>Q1-3 2018</t>
  </si>
  <si>
    <t>H1 2018</t>
  </si>
  <si>
    <t>Q3 2018</t>
  </si>
  <si>
    <t>Q2 2018</t>
  </si>
  <si>
    <t>Q1 2018</t>
  </si>
  <si>
    <t>Sales revenues</t>
  </si>
  <si>
    <t xml:space="preserve"> </t>
  </si>
  <si>
    <t>Cost of sales</t>
  </si>
  <si>
    <t>Gross profit</t>
  </si>
  <si>
    <t xml:space="preserve">Selling and distribution expenses </t>
  </si>
  <si>
    <t>Administrative expenses</t>
  </si>
  <si>
    <t xml:space="preserve">Research and development expenses </t>
  </si>
  <si>
    <t>Other operating income and expenses</t>
  </si>
  <si>
    <t>EBIT before income from companies consolidated at equity</t>
  </si>
  <si>
    <t>Income from companies consolidated at equity</t>
  </si>
  <si>
    <t>Earnings before interest and tax (EBIT)</t>
  </si>
  <si>
    <t>Financial result</t>
  </si>
  <si>
    <t>Earnings before tax (EBT)</t>
  </si>
  <si>
    <t>Income taxes</t>
  </si>
  <si>
    <t>Earnings after tax</t>
  </si>
  <si>
    <t>Thereof</t>
  </si>
  <si>
    <t>Non-controlling interests</t>
  </si>
  <si>
    <t>Profit attributable to shareholders of FUCHS PETROLUB SE</t>
  </si>
  <si>
    <t>Ordinary share</t>
  </si>
  <si>
    <t xml:space="preserve">Preference share </t>
  </si>
  <si>
    <t>Development of Sales Revenues by Region</t>
  </si>
  <si>
    <t>Total Growth</t>
  </si>
  <si>
    <t>Organic Growth</t>
  </si>
  <si>
    <t>External Growth</t>
  </si>
  <si>
    <t>Exchange rate effects</t>
  </si>
  <si>
    <t>North and South America</t>
  </si>
  <si>
    <t>Consolidation</t>
  </si>
  <si>
    <t>-</t>
  </si>
  <si>
    <t>Total</t>
  </si>
  <si>
    <t>Segments</t>
  </si>
  <si>
    <t>NORTH AND SOUTH AMERICA</t>
  </si>
  <si>
    <t>HOLDING / CONSOLIDATION</t>
  </si>
  <si>
    <t>FUCHS GROUP</t>
  </si>
  <si>
    <t>Sales revenues by company location</t>
  </si>
  <si>
    <t>in % of sales</t>
  </si>
  <si>
    <t>Segment earnings (EBIT)</t>
  </si>
  <si>
    <t>Investments in non-current assets</t>
  </si>
  <si>
    <t>Q1-3 2019</t>
  </si>
  <si>
    <t>Q4 2019</t>
  </si>
  <si>
    <t>FY 2019</t>
  </si>
  <si>
    <t>Q3 2019</t>
  </si>
  <si>
    <t>H1 2019</t>
  </si>
  <si>
    <t>Q2 2019</t>
  </si>
  <si>
    <t>Q1 2019</t>
  </si>
  <si>
    <t>EMEA</t>
  </si>
  <si>
    <t>Asia-Pacific</t>
  </si>
  <si>
    <t>Q1 2018*</t>
  </si>
  <si>
    <t>* Previous years figures adjusted to account for the changes in the organizational and reporting structure</t>
  </si>
  <si>
    <t>Q2 2018*</t>
  </si>
  <si>
    <t>H1 2018*</t>
  </si>
  <si>
    <t>Q3 2018*</t>
  </si>
  <si>
    <t>Q1-3 2018*</t>
  </si>
  <si>
    <t>Q4 2018*</t>
  </si>
  <si>
    <t>FY 2018*</t>
  </si>
  <si>
    <t xml:space="preserve">FY </t>
  </si>
  <si>
    <t xml:space="preserve">Q4 </t>
  </si>
  <si>
    <t xml:space="preserve">Q1-3 </t>
  </si>
  <si>
    <t xml:space="preserve">Q3 </t>
  </si>
  <si>
    <t>Q2</t>
  </si>
  <si>
    <t xml:space="preserve">Q1 </t>
  </si>
  <si>
    <t>ASIA-PACIFIC</t>
  </si>
  <si>
    <t>* Incl. trainees</t>
  </si>
  <si>
    <t>** EBIT Adjustments due to changes in the internal accounting system during the year 2018</t>
  </si>
  <si>
    <t>*** Previous years figures adjusted to account for the changes in the organizational and reporting structure</t>
  </si>
  <si>
    <t>Q1-3 2018***</t>
  </si>
  <si>
    <t>EBIT before income from companies consolidated at equity**</t>
  </si>
  <si>
    <t>Employees as at September 30*</t>
  </si>
  <si>
    <t>Q3 2018***</t>
  </si>
  <si>
    <t>H1 2018***</t>
  </si>
  <si>
    <t>Employees as at June 30*</t>
  </si>
  <si>
    <t>Q2 2018***</t>
  </si>
  <si>
    <t>Q1 2018***</t>
  </si>
  <si>
    <t>Employees as at March 31*</t>
  </si>
  <si>
    <t>FY</t>
  </si>
  <si>
    <t xml:space="preserve">H1 </t>
  </si>
  <si>
    <t xml:space="preserve">Q2 </t>
  </si>
  <si>
    <t>Q4</t>
  </si>
  <si>
    <t>FY 2018***</t>
  </si>
  <si>
    <t>Earnings per share in €</t>
  </si>
  <si>
    <t>Employees as at December 31*</t>
  </si>
  <si>
    <t>Q4 2018***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</si>
</sst>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"/>
    <numFmt numFmtId="166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medium">
        <color indexed="8"/>
      </bottom>
      <diagonal/>
    </border>
    <border>
      <left style="thick">
        <color theme="0"/>
      </left>
      <right/>
      <top/>
      <bottom style="thin">
        <color indexed="8"/>
      </bottom>
      <diagonal/>
    </border>
    <border>
      <left/>
      <right style="thick">
        <color theme="0"/>
      </right>
      <top/>
      <bottom style="thin">
        <color indexed="8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theme="1"/>
      </bottom>
      <diagonal/>
    </border>
    <border>
      <left style="thick">
        <color theme="0"/>
      </left>
      <right/>
      <top/>
      <bottom style="medium">
        <color theme="1"/>
      </bottom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n">
        <color indexed="8"/>
      </top>
      <bottom style="thin">
        <color indexed="64"/>
      </bottom>
      <diagonal/>
    </border>
    <border>
      <left/>
      <right style="thick">
        <color theme="0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/>
      <top style="medium">
        <color theme="3"/>
      </top>
      <bottom style="thin">
        <color indexed="8"/>
      </bottom>
      <diagonal/>
    </border>
    <border>
      <left/>
      <right style="medium">
        <color theme="3"/>
      </right>
      <top style="medium">
        <color theme="3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thin">
        <color indexed="8"/>
      </bottom>
      <diagonal/>
    </border>
    <border>
      <left style="medium">
        <color theme="3"/>
      </left>
      <right style="thick">
        <color theme="0"/>
      </right>
      <top style="thin">
        <color indexed="8"/>
      </top>
      <bottom style="thin">
        <color indexed="64"/>
      </bottom>
      <diagonal/>
    </border>
    <border>
      <left style="medium">
        <color theme="3"/>
      </left>
      <right style="thick">
        <color theme="0"/>
      </right>
      <top/>
      <bottom style="thin">
        <color indexed="8"/>
      </bottom>
      <diagonal/>
    </border>
    <border>
      <left style="medium">
        <color theme="3"/>
      </left>
      <right style="thick">
        <color theme="0"/>
      </right>
      <top/>
      <bottom style="medium">
        <color theme="3"/>
      </bottom>
      <diagonal/>
    </border>
    <border>
      <left style="thick">
        <color theme="0"/>
      </left>
      <right style="medium">
        <color theme="3"/>
      </right>
      <top style="thin">
        <color indexed="8"/>
      </top>
      <bottom style="medium">
        <color theme="3"/>
      </bottom>
      <diagonal/>
    </border>
  </borders>
  <cellStyleXfs count="27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3" borderId="0" applyNumberFormat="0" applyFont="0" applyBorder="0" applyAlignment="0" applyProtection="0"/>
    <xf numFmtId="0" fontId="6" fillId="4" borderId="0" applyNumberFormat="0" applyFont="0" applyBorder="0" applyAlignment="0" applyProtection="0"/>
    <xf numFmtId="0" fontId="6" fillId="0" borderId="0" applyNumberFormat="0" applyFont="0" applyFill="0" applyBorder="0" applyAlignment="0" applyProtection="0"/>
    <xf numFmtId="0" fontId="6" fillId="4" borderId="0" applyNumberFormat="0" applyFon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Border="0" applyAlignment="0" applyProtection="0"/>
    <xf numFmtId="0" fontId="6" fillId="0" borderId="0"/>
    <xf numFmtId="0" fontId="6" fillId="0" borderId="0"/>
    <xf numFmtId="0" fontId="2" fillId="0" borderId="0"/>
    <xf numFmtId="0" fontId="3" fillId="0" borderId="0"/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4" borderId="0" applyNumberFormat="0" applyFon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Border="0" applyAlignment="0" applyProtection="0"/>
    <xf numFmtId="0" fontId="3" fillId="0" borderId="0"/>
    <xf numFmtId="0" fontId="1" fillId="0" borderId="0"/>
  </cellStyleXfs>
  <cellXfs count="215">
    <xf numFmtId="0" fontId="0" fillId="0" borderId="0" xfId="0"/>
    <xf numFmtId="0" fontId="5" fillId="5" borderId="0" xfId="0" applyFont="1" applyFill="1" applyBorder="1"/>
    <xf numFmtId="0" fontId="6" fillId="5" borderId="0" xfId="0" applyFont="1" applyFill="1" applyBorder="1"/>
    <xf numFmtId="0" fontId="8" fillId="5" borderId="0" xfId="0" applyFont="1" applyFill="1" applyBorder="1"/>
    <xf numFmtId="0" fontId="6" fillId="5" borderId="0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10" fillId="5" borderId="1" xfId="0" applyFont="1" applyFill="1" applyBorder="1"/>
    <xf numFmtId="0" fontId="10" fillId="5" borderId="1" xfId="0" applyFont="1" applyFill="1" applyBorder="1" applyAlignment="1">
      <alignment horizontal="right"/>
    </xf>
    <xf numFmtId="3" fontId="10" fillId="5" borderId="1" xfId="0" applyNumberFormat="1" applyFont="1" applyFill="1" applyBorder="1"/>
    <xf numFmtId="0" fontId="10" fillId="5" borderId="0" xfId="0" applyFont="1" applyFill="1" applyBorder="1"/>
    <xf numFmtId="0" fontId="10" fillId="5" borderId="2" xfId="0" applyFont="1" applyFill="1" applyBorder="1"/>
    <xf numFmtId="0" fontId="10" fillId="5" borderId="2" xfId="0" quotePrefix="1" applyFont="1" applyFill="1" applyBorder="1" applyAlignment="1">
      <alignment horizontal="right"/>
    </xf>
    <xf numFmtId="165" fontId="10" fillId="5" borderId="2" xfId="0" applyNumberFormat="1" applyFont="1" applyFill="1" applyBorder="1"/>
    <xf numFmtId="0" fontId="8" fillId="5" borderId="1" xfId="0" applyFont="1" applyFill="1" applyBorder="1"/>
    <xf numFmtId="0" fontId="8" fillId="5" borderId="1" xfId="0" quotePrefix="1" applyFont="1" applyFill="1" applyBorder="1" applyAlignment="1">
      <alignment horizontal="right"/>
    </xf>
    <xf numFmtId="165" fontId="8" fillId="5" borderId="1" xfId="0" applyNumberFormat="1" applyFont="1" applyFill="1" applyBorder="1"/>
    <xf numFmtId="0" fontId="9" fillId="5" borderId="0" xfId="0" applyFont="1" applyFill="1" applyBorder="1"/>
    <xf numFmtId="165" fontId="10" fillId="5" borderId="0" xfId="0" applyNumberFormat="1" applyFont="1" applyFill="1" applyBorder="1"/>
    <xf numFmtId="0" fontId="10" fillId="5" borderId="1" xfId="0" quotePrefix="1" applyFont="1" applyFill="1" applyBorder="1" applyAlignment="1">
      <alignment horizontal="right"/>
    </xf>
    <xf numFmtId="165" fontId="10" fillId="5" borderId="1" xfId="0" applyNumberFormat="1" applyFont="1" applyFill="1" applyBorder="1"/>
    <xf numFmtId="0" fontId="8" fillId="5" borderId="2" xfId="0" applyFont="1" applyFill="1" applyBorder="1"/>
    <xf numFmtId="0" fontId="10" fillId="5" borderId="2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0" fontId="11" fillId="5" borderId="0" xfId="0" applyFont="1" applyFill="1" applyBorder="1"/>
    <xf numFmtId="0" fontId="12" fillId="5" borderId="0" xfId="0" applyFont="1" applyFill="1" applyBorder="1"/>
    <xf numFmtId="0" fontId="12" fillId="5" borderId="0" xfId="0" applyFont="1" applyFill="1" applyBorder="1" applyAlignment="1">
      <alignment horizontal="right"/>
    </xf>
    <xf numFmtId="49" fontId="8" fillId="5" borderId="0" xfId="0" applyNumberFormat="1" applyFont="1" applyFill="1" applyBorder="1"/>
    <xf numFmtId="49" fontId="8" fillId="5" borderId="1" xfId="0" applyNumberFormat="1" applyFont="1" applyFill="1" applyBorder="1" applyAlignment="1">
      <alignment horizontal="left"/>
    </xf>
    <xf numFmtId="165" fontId="8" fillId="5" borderId="3" xfId="0" applyNumberFormat="1" applyFont="1" applyFill="1" applyBorder="1"/>
    <xf numFmtId="165" fontId="10" fillId="5" borderId="5" xfId="0" applyNumberFormat="1" applyFont="1" applyFill="1" applyBorder="1"/>
    <xf numFmtId="165" fontId="8" fillId="5" borderId="5" xfId="0" applyNumberFormat="1" applyFont="1" applyFill="1" applyBorder="1"/>
    <xf numFmtId="0" fontId="8" fillId="5" borderId="8" xfId="0" applyFont="1" applyFill="1" applyBorder="1"/>
    <xf numFmtId="0" fontId="10" fillId="5" borderId="8" xfId="0" applyFont="1" applyFill="1" applyBorder="1"/>
    <xf numFmtId="0" fontId="10" fillId="5" borderId="8" xfId="0" applyFont="1" applyFill="1" applyBorder="1" applyAlignment="1">
      <alignment horizontal="right"/>
    </xf>
    <xf numFmtId="165" fontId="10" fillId="5" borderId="8" xfId="0" applyNumberFormat="1" applyFont="1" applyFill="1" applyBorder="1"/>
    <xf numFmtId="0" fontId="10" fillId="5" borderId="9" xfId="0" applyFont="1" applyFill="1" applyBorder="1"/>
    <xf numFmtId="0" fontId="10" fillId="5" borderId="9" xfId="0" applyFont="1" applyFill="1" applyBorder="1" applyAlignment="1">
      <alignment horizontal="right"/>
    </xf>
    <xf numFmtId="165" fontId="10" fillId="5" borderId="9" xfId="0" applyNumberFormat="1" applyFont="1" applyFill="1" applyBorder="1"/>
    <xf numFmtId="4" fontId="8" fillId="5" borderId="10" xfId="0" applyNumberFormat="1" applyFont="1" applyFill="1" applyBorder="1"/>
    <xf numFmtId="4" fontId="10" fillId="5" borderId="11" xfId="0" applyNumberFormat="1" applyFont="1" applyFill="1" applyBorder="1"/>
    <xf numFmtId="4" fontId="10" fillId="5" borderId="5" xfId="0" applyNumberFormat="1" applyFont="1" applyFill="1" applyBorder="1"/>
    <xf numFmtId="165" fontId="8" fillId="6" borderId="3" xfId="0" applyNumberFormat="1" applyFont="1" applyFill="1" applyBorder="1"/>
    <xf numFmtId="165" fontId="8" fillId="6" borderId="5" xfId="0" applyNumberFormat="1" applyFont="1" applyFill="1" applyBorder="1"/>
    <xf numFmtId="165" fontId="10" fillId="6" borderId="5" xfId="0" applyNumberFormat="1" applyFont="1" applyFill="1" applyBorder="1"/>
    <xf numFmtId="4" fontId="8" fillId="6" borderId="10" xfId="0" applyNumberFormat="1" applyFont="1" applyFill="1" applyBorder="1"/>
    <xf numFmtId="0" fontId="10" fillId="5" borderId="19" xfId="0" applyFont="1" applyFill="1" applyBorder="1"/>
    <xf numFmtId="0" fontId="10" fillId="5" borderId="7" xfId="0" applyFont="1" applyFill="1" applyBorder="1"/>
    <xf numFmtId="4" fontId="10" fillId="5" borderId="0" xfId="0" applyNumberFormat="1" applyFont="1" applyFill="1" applyBorder="1"/>
    <xf numFmtId="3" fontId="10" fillId="5" borderId="4" xfId="0" applyNumberFormat="1" applyFont="1" applyFill="1" applyBorder="1"/>
    <xf numFmtId="1" fontId="6" fillId="5" borderId="0" xfId="0" applyNumberFormat="1" applyFont="1" applyFill="1" applyBorder="1"/>
    <xf numFmtId="1" fontId="10" fillId="5" borderId="4" xfId="0" applyNumberFormat="1" applyFont="1" applyFill="1" applyBorder="1"/>
    <xf numFmtId="1" fontId="10" fillId="5" borderId="6" xfId="0" applyNumberFormat="1" applyFont="1" applyFill="1" applyBorder="1"/>
    <xf numFmtId="1" fontId="8" fillId="5" borderId="3" xfId="0" applyNumberFormat="1" applyFont="1" applyFill="1" applyBorder="1"/>
    <xf numFmtId="1" fontId="10" fillId="5" borderId="3" xfId="0" applyNumberFormat="1" applyFont="1" applyFill="1" applyBorder="1"/>
    <xf numFmtId="1" fontId="8" fillId="5" borderId="5" xfId="0" applyNumberFormat="1" applyFont="1" applyFill="1" applyBorder="1"/>
    <xf numFmtId="1" fontId="10" fillId="5" borderId="6" xfId="0" applyNumberFormat="1" applyFont="1" applyFill="1" applyBorder="1" applyAlignment="1">
      <alignment horizontal="right"/>
    </xf>
    <xf numFmtId="1" fontId="10" fillId="5" borderId="5" xfId="0" applyNumberFormat="1" applyFont="1" applyFill="1" applyBorder="1"/>
    <xf numFmtId="1" fontId="8" fillId="5" borderId="10" xfId="0" applyNumberFormat="1" applyFont="1" applyFill="1" applyBorder="1"/>
    <xf numFmtId="2" fontId="10" fillId="5" borderId="11" xfId="0" applyNumberFormat="1" applyFont="1" applyFill="1" applyBorder="1"/>
    <xf numFmtId="3" fontId="10" fillId="6" borderId="6" xfId="0" applyNumberFormat="1" applyFont="1" applyFill="1" applyBorder="1"/>
    <xf numFmtId="3" fontId="8" fillId="6" borderId="3" xfId="0" applyNumberFormat="1" applyFont="1" applyFill="1" applyBorder="1"/>
    <xf numFmtId="3" fontId="10" fillId="6" borderId="3" xfId="0" applyNumberFormat="1" applyFont="1" applyFill="1" applyBorder="1"/>
    <xf numFmtId="4" fontId="10" fillId="6" borderId="11" xfId="0" applyNumberFormat="1" applyFont="1" applyFill="1" applyBorder="1" applyAlignment="1">
      <alignment horizontal="right"/>
    </xf>
    <xf numFmtId="3" fontId="10" fillId="6" borderId="4" xfId="0" applyNumberFormat="1" applyFont="1" applyFill="1" applyBorder="1"/>
    <xf numFmtId="3" fontId="10" fillId="6" borderId="6" xfId="0" applyNumberFormat="1" applyFont="1" applyFill="1" applyBorder="1" applyAlignment="1">
      <alignment horizontal="right"/>
    </xf>
    <xf numFmtId="3" fontId="10" fillId="5" borderId="3" xfId="0" applyNumberFormat="1" applyFont="1" applyFill="1" applyBorder="1"/>
    <xf numFmtId="3" fontId="10" fillId="5" borderId="6" xfId="0" applyNumberFormat="1" applyFont="1" applyFill="1" applyBorder="1" applyAlignment="1">
      <alignment horizontal="right"/>
    </xf>
    <xf numFmtId="3" fontId="8" fillId="5" borderId="4" xfId="0" applyNumberFormat="1" applyFont="1" applyFill="1" applyBorder="1"/>
    <xf numFmtId="0" fontId="3" fillId="5" borderId="0" xfId="0" applyFont="1" applyFill="1" applyBorder="1"/>
    <xf numFmtId="165" fontId="10" fillId="6" borderId="20" xfId="0" applyNumberFormat="1" applyFont="1" applyFill="1" applyBorder="1"/>
    <xf numFmtId="165" fontId="8" fillId="6" borderId="20" xfId="0" applyNumberFormat="1" applyFont="1" applyFill="1" applyBorder="1"/>
    <xf numFmtId="165" fontId="16" fillId="6" borderId="1" xfId="0" applyNumberFormat="1" applyFont="1" applyFill="1" applyBorder="1"/>
    <xf numFmtId="165" fontId="16" fillId="6" borderId="0" xfId="0" applyNumberFormat="1" applyFont="1" applyFill="1" applyBorder="1"/>
    <xf numFmtId="165" fontId="10" fillId="6" borderId="8" xfId="0" applyNumberFormat="1" applyFont="1" applyFill="1" applyBorder="1"/>
    <xf numFmtId="3" fontId="10" fillId="6" borderId="2" xfId="0" applyNumberFormat="1" applyFont="1" applyFill="1" applyBorder="1"/>
    <xf numFmtId="3" fontId="10" fillId="6" borderId="7" xfId="0" applyNumberFormat="1" applyFont="1" applyFill="1" applyBorder="1"/>
    <xf numFmtId="3" fontId="8" fillId="6" borderId="1" xfId="0" applyNumberFormat="1" applyFont="1" applyFill="1" applyBorder="1"/>
    <xf numFmtId="3" fontId="10" fillId="6" borderId="1" xfId="0" applyNumberFormat="1" applyFont="1" applyFill="1" applyBorder="1"/>
    <xf numFmtId="3" fontId="8" fillId="6" borderId="8" xfId="0" applyNumberFormat="1" applyFont="1" applyFill="1" applyBorder="1"/>
    <xf numFmtId="165" fontId="10" fillId="6" borderId="0" xfId="0" applyNumberFormat="1" applyFont="1" applyFill="1" applyBorder="1"/>
    <xf numFmtId="4" fontId="10" fillId="6" borderId="8" xfId="0" applyNumberFormat="1" applyFont="1" applyFill="1" applyBorder="1"/>
    <xf numFmtId="4" fontId="10" fillId="6" borderId="9" xfId="0" applyNumberFormat="1" applyFont="1" applyFill="1" applyBorder="1"/>
    <xf numFmtId="3" fontId="10" fillId="6" borderId="8" xfId="0" applyNumberFormat="1" applyFont="1" applyFill="1" applyBorder="1"/>
    <xf numFmtId="3" fontId="10" fillId="5" borderId="2" xfId="0" applyNumberFormat="1" applyFont="1" applyFill="1" applyBorder="1"/>
    <xf numFmtId="3" fontId="10" fillId="5" borderId="21" xfId="0" applyNumberFormat="1" applyFont="1" applyFill="1" applyBorder="1"/>
    <xf numFmtId="3" fontId="8" fillId="5" borderId="2" xfId="0" applyNumberFormat="1" applyFont="1" applyFill="1" applyBorder="1"/>
    <xf numFmtId="3" fontId="8" fillId="5" borderId="21" xfId="0" applyNumberFormat="1" applyFont="1" applyFill="1" applyBorder="1"/>
    <xf numFmtId="4" fontId="10" fillId="5" borderId="2" xfId="0" applyNumberFormat="1" applyFont="1" applyFill="1" applyBorder="1"/>
    <xf numFmtId="0" fontId="8" fillId="0" borderId="3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1" fontId="3" fillId="5" borderId="0" xfId="0" applyNumberFormat="1" applyFont="1" applyFill="1" applyBorder="1"/>
    <xf numFmtId="0" fontId="3" fillId="5" borderId="0" xfId="0" applyFont="1" applyFill="1" applyBorder="1" applyAlignment="1">
      <alignment horizontal="right"/>
    </xf>
    <xf numFmtId="0" fontId="3" fillId="5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5" borderId="0" xfId="0" applyFill="1"/>
    <xf numFmtId="3" fontId="8" fillId="7" borderId="4" xfId="0" applyNumberFormat="1" applyFont="1" applyFill="1" applyBorder="1"/>
    <xf numFmtId="0" fontId="0" fillId="0" borderId="0" xfId="0"/>
    <xf numFmtId="0" fontId="10" fillId="5" borderId="1" xfId="0" applyFont="1" applyFill="1" applyBorder="1"/>
    <xf numFmtId="0" fontId="10" fillId="5" borderId="2" xfId="0" applyFont="1" applyFill="1" applyBorder="1"/>
    <xf numFmtId="0" fontId="8" fillId="5" borderId="1" xfId="0" applyFont="1" applyFill="1" applyBorder="1"/>
    <xf numFmtId="49" fontId="8" fillId="5" borderId="1" xfId="0" applyNumberFormat="1" applyFont="1" applyFill="1" applyBorder="1" applyAlignment="1">
      <alignment horizontal="left"/>
    </xf>
    <xf numFmtId="165" fontId="8" fillId="5" borderId="3" xfId="0" applyNumberFormat="1" applyFont="1" applyFill="1" applyBorder="1"/>
    <xf numFmtId="165" fontId="8" fillId="5" borderId="5" xfId="0" applyNumberFormat="1" applyFont="1" applyFill="1" applyBorder="1"/>
    <xf numFmtId="0" fontId="10" fillId="5" borderId="2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49" fontId="8" fillId="5" borderId="12" xfId="0" applyNumberFormat="1" applyFont="1" applyFill="1" applyBorder="1" applyAlignment="1">
      <alignment horizontal="left"/>
    </xf>
    <xf numFmtId="165" fontId="10" fillId="6" borderId="4" xfId="0" applyNumberFormat="1" applyFont="1" applyFill="1" applyBorder="1" applyAlignment="1">
      <alignment horizontal="right"/>
    </xf>
    <xf numFmtId="0" fontId="8" fillId="5" borderId="18" xfId="0" applyFont="1" applyFill="1" applyBorder="1" applyAlignment="1">
      <alignment horizontal="right"/>
    </xf>
    <xf numFmtId="0" fontId="8" fillId="5" borderId="17" xfId="0" applyFont="1" applyFill="1" applyBorder="1" applyAlignment="1">
      <alignment horizontal="right"/>
    </xf>
    <xf numFmtId="3" fontId="10" fillId="6" borderId="4" xfId="0" applyNumberFormat="1" applyFont="1" applyFill="1" applyBorder="1" applyAlignment="1">
      <alignment horizontal="right"/>
    </xf>
    <xf numFmtId="3" fontId="10" fillId="5" borderId="4" xfId="0" applyNumberFormat="1" applyFont="1" applyFill="1" applyBorder="1" applyAlignment="1">
      <alignment horizontal="right"/>
    </xf>
    <xf numFmtId="166" fontId="13" fillId="6" borderId="3" xfId="0" applyNumberFormat="1" applyFont="1" applyFill="1" applyBorder="1" applyAlignment="1">
      <alignment horizontal="right"/>
    </xf>
    <xf numFmtId="1" fontId="10" fillId="5" borderId="4" xfId="0" applyNumberFormat="1" applyFont="1" applyFill="1" applyBorder="1"/>
    <xf numFmtId="1" fontId="10" fillId="5" borderId="6" xfId="0" applyNumberFormat="1" applyFont="1" applyFill="1" applyBorder="1"/>
    <xf numFmtId="1" fontId="8" fillId="5" borderId="3" xfId="0" applyNumberFormat="1" applyFont="1" applyFill="1" applyBorder="1"/>
    <xf numFmtId="1" fontId="10" fillId="5" borderId="3" xfId="0" applyNumberFormat="1" applyFont="1" applyFill="1" applyBorder="1"/>
    <xf numFmtId="1" fontId="8" fillId="5" borderId="5" xfId="0" applyNumberFormat="1" applyFont="1" applyFill="1" applyBorder="1"/>
    <xf numFmtId="1" fontId="10" fillId="5" borderId="6" xfId="0" applyNumberFormat="1" applyFont="1" applyFill="1" applyBorder="1" applyAlignment="1">
      <alignment horizontal="right"/>
    </xf>
    <xf numFmtId="1" fontId="10" fillId="5" borderId="5" xfId="0" applyNumberFormat="1" applyFont="1" applyFill="1" applyBorder="1"/>
    <xf numFmtId="1" fontId="8" fillId="5" borderId="10" xfId="0" applyNumberFormat="1" applyFont="1" applyFill="1" applyBorder="1"/>
    <xf numFmtId="2" fontId="10" fillId="5" borderId="11" xfId="0" applyNumberFormat="1" applyFont="1" applyFill="1" applyBorder="1"/>
    <xf numFmtId="3" fontId="10" fillId="6" borderId="6" xfId="0" applyNumberFormat="1" applyFont="1" applyFill="1" applyBorder="1" applyAlignment="1">
      <alignment horizontal="right"/>
    </xf>
    <xf numFmtId="3" fontId="10" fillId="6" borderId="3" xfId="0" applyNumberFormat="1" applyFont="1" applyFill="1" applyBorder="1" applyAlignment="1">
      <alignment horizontal="right"/>
    </xf>
    <xf numFmtId="3" fontId="10" fillId="5" borderId="3" xfId="0" applyNumberFormat="1" applyFont="1" applyFill="1" applyBorder="1" applyAlignment="1">
      <alignment horizontal="right"/>
    </xf>
    <xf numFmtId="0" fontId="14" fillId="5" borderId="2" xfId="0" applyFont="1" applyFill="1" applyBorder="1" applyAlignment="1">
      <alignment wrapText="1"/>
    </xf>
    <xf numFmtId="1" fontId="14" fillId="5" borderId="4" xfId="0" applyNumberFormat="1" applyFont="1" applyFill="1" applyBorder="1"/>
    <xf numFmtId="1" fontId="8" fillId="5" borderId="4" xfId="0" applyNumberFormat="1" applyFont="1" applyFill="1" applyBorder="1"/>
    <xf numFmtId="0" fontId="8" fillId="0" borderId="3" xfId="0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right"/>
    </xf>
    <xf numFmtId="9" fontId="14" fillId="6" borderId="4" xfId="0" applyNumberFormat="1" applyFont="1" applyFill="1" applyBorder="1" applyAlignment="1">
      <alignment horizontal="right"/>
    </xf>
    <xf numFmtId="9" fontId="14" fillId="6" borderId="3" xfId="0" applyNumberFormat="1" applyFont="1" applyFill="1" applyBorder="1"/>
    <xf numFmtId="9" fontId="14" fillId="6" borderId="4" xfId="0" applyNumberFormat="1" applyFont="1" applyFill="1" applyBorder="1"/>
    <xf numFmtId="9" fontId="8" fillId="6" borderId="4" xfId="0" applyNumberFormat="1" applyFont="1" applyFill="1" applyBorder="1"/>
    <xf numFmtId="0" fontId="13" fillId="5" borderId="1" xfId="0" applyFont="1" applyFill="1" applyBorder="1" applyAlignment="1">
      <alignment horizontal="left" wrapText="1" indent="2"/>
    </xf>
    <xf numFmtId="1" fontId="10" fillId="7" borderId="4" xfId="0" applyNumberFormat="1" applyFont="1" applyFill="1" applyBorder="1"/>
    <xf numFmtId="1" fontId="8" fillId="7" borderId="3" xfId="0" applyNumberFormat="1" applyFont="1" applyFill="1" applyBorder="1"/>
    <xf numFmtId="1" fontId="10" fillId="7" borderId="6" xfId="0" applyNumberFormat="1" applyFont="1" applyFill="1" applyBorder="1"/>
    <xf numFmtId="165" fontId="8" fillId="7" borderId="5" xfId="0" applyNumberFormat="1" applyFont="1" applyFill="1" applyBorder="1"/>
    <xf numFmtId="165" fontId="8" fillId="7" borderId="3" xfId="0" applyNumberFormat="1" applyFont="1" applyFill="1" applyBorder="1"/>
    <xf numFmtId="0" fontId="3" fillId="5" borderId="0" xfId="0" applyFont="1" applyFill="1"/>
    <xf numFmtId="0" fontId="5" fillId="5" borderId="0" xfId="0" applyFont="1" applyFill="1"/>
    <xf numFmtId="2" fontId="10" fillId="7" borderId="6" xfId="0" applyNumberFormat="1" applyFont="1" applyFill="1" applyBorder="1"/>
    <xf numFmtId="2" fontId="10" fillId="5" borderId="6" xfId="0" applyNumberFormat="1" applyFont="1" applyFill="1" applyBorder="1"/>
    <xf numFmtId="1" fontId="14" fillId="5" borderId="4" xfId="0" applyNumberFormat="1" applyFont="1" applyFill="1" applyBorder="1" applyAlignment="1">
      <alignment horizontal="right"/>
    </xf>
    <xf numFmtId="9" fontId="17" fillId="6" borderId="3" xfId="0" applyNumberFormat="1" applyFont="1" applyFill="1" applyBorder="1"/>
    <xf numFmtId="0" fontId="3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3" fillId="0" borderId="0" xfId="0" applyFont="1" applyFill="1" applyBorder="1"/>
    <xf numFmtId="0" fontId="8" fillId="0" borderId="14" xfId="0" applyFont="1" applyBorder="1" applyAlignment="1">
      <alignment horizontal="right"/>
    </xf>
    <xf numFmtId="1" fontId="8" fillId="5" borderId="22" xfId="0" applyNumberFormat="1" applyFont="1" applyFill="1" applyBorder="1"/>
    <xf numFmtId="1" fontId="10" fillId="5" borderId="22" xfId="0" applyNumberFormat="1" applyFont="1" applyFill="1" applyBorder="1"/>
    <xf numFmtId="1" fontId="8" fillId="5" borderId="14" xfId="0" applyNumberFormat="1" applyFont="1" applyFill="1" applyBorder="1"/>
    <xf numFmtId="1" fontId="10" fillId="5" borderId="21" xfId="0" applyNumberFormat="1" applyFont="1" applyFill="1" applyBorder="1"/>
    <xf numFmtId="165" fontId="8" fillId="5" borderId="20" xfId="0" applyNumberFormat="1" applyFont="1" applyFill="1" applyBorder="1"/>
    <xf numFmtId="165" fontId="8" fillId="5" borderId="14" xfId="0" applyNumberFormat="1" applyFont="1" applyFill="1" applyBorder="1"/>
    <xf numFmtId="2" fontId="10" fillId="5" borderId="21" xfId="0" applyNumberFormat="1" applyFont="1" applyFill="1" applyBorder="1"/>
    <xf numFmtId="1" fontId="3" fillId="0" borderId="0" xfId="0" applyNumberFormat="1" applyFont="1" applyFill="1" applyBorder="1"/>
    <xf numFmtId="3" fontId="14" fillId="6" borderId="23" xfId="0" applyNumberFormat="1" applyFont="1" applyFill="1" applyBorder="1"/>
    <xf numFmtId="3" fontId="8" fillId="6" borderId="24" xfId="0" applyNumberFormat="1" applyFont="1" applyFill="1" applyBorder="1"/>
    <xf numFmtId="3" fontId="14" fillId="5" borderId="2" xfId="0" applyNumberFormat="1" applyFont="1" applyFill="1" applyBorder="1"/>
    <xf numFmtId="3" fontId="8" fillId="5" borderId="1" xfId="0" applyNumberFormat="1" applyFont="1" applyFill="1" applyBorder="1"/>
    <xf numFmtId="3" fontId="14" fillId="5" borderId="22" xfId="0" applyNumberFormat="1" applyFont="1" applyFill="1" applyBorder="1"/>
    <xf numFmtId="3" fontId="8" fillId="0" borderId="14" xfId="0" applyNumberFormat="1" applyFont="1" applyBorder="1"/>
    <xf numFmtId="3" fontId="14" fillId="0" borderId="4" xfId="0" applyNumberFormat="1" applyFont="1" applyBorder="1"/>
    <xf numFmtId="3" fontId="14" fillId="0" borderId="6" xfId="0" applyNumberFormat="1" applyFont="1" applyBorder="1"/>
    <xf numFmtId="3" fontId="14" fillId="0" borderId="3" xfId="0" applyNumberFormat="1" applyFont="1" applyBorder="1"/>
    <xf numFmtId="3" fontId="14" fillId="0" borderId="4" xfId="0" applyNumberFormat="1" applyFont="1" applyBorder="1" applyAlignment="1">
      <alignment horizontal="right"/>
    </xf>
    <xf numFmtId="3" fontId="8" fillId="0" borderId="3" xfId="0" applyNumberFormat="1" applyFont="1" applyBorder="1"/>
    <xf numFmtId="0" fontId="6" fillId="0" borderId="0" xfId="0" applyFont="1" applyFill="1" applyBorder="1"/>
    <xf numFmtId="166" fontId="3" fillId="0" borderId="0" xfId="14" applyNumberFormat="1" applyFont="1" applyFill="1" applyBorder="1"/>
    <xf numFmtId="0" fontId="8" fillId="5" borderId="0" xfId="0" applyFont="1" applyFill="1"/>
    <xf numFmtId="0" fontId="9" fillId="5" borderId="0" xfId="0" applyFont="1" applyFill="1" applyAlignment="1">
      <alignment horizontal="right"/>
    </xf>
    <xf numFmtId="0" fontId="8" fillId="5" borderId="25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3" fontId="10" fillId="5" borderId="28" xfId="0" applyNumberFormat="1" applyFont="1" applyFill="1" applyBorder="1"/>
    <xf numFmtId="9" fontId="10" fillId="6" borderId="29" xfId="0" applyNumberFormat="1" applyFont="1" applyFill="1" applyBorder="1"/>
    <xf numFmtId="3" fontId="10" fillId="5" borderId="30" xfId="0" applyNumberFormat="1" applyFont="1" applyFill="1" applyBorder="1"/>
    <xf numFmtId="3" fontId="10" fillId="5" borderId="31" xfId="0" applyNumberFormat="1" applyFont="1" applyFill="1" applyBorder="1"/>
    <xf numFmtId="3" fontId="10" fillId="0" borderId="28" xfId="0" applyNumberFormat="1" applyFont="1" applyBorder="1" applyAlignment="1">
      <alignment horizontal="right"/>
    </xf>
    <xf numFmtId="9" fontId="10" fillId="6" borderId="29" xfId="0" applyNumberFormat="1" applyFont="1" applyFill="1" applyBorder="1" applyAlignment="1">
      <alignment horizontal="right"/>
    </xf>
    <xf numFmtId="3" fontId="8" fillId="5" borderId="32" xfId="0" applyNumberFormat="1" applyFont="1" applyFill="1" applyBorder="1"/>
    <xf numFmtId="9" fontId="8" fillId="6" borderId="33" xfId="0" applyNumberFormat="1" applyFont="1" applyFill="1" applyBorder="1"/>
    <xf numFmtId="49" fontId="8" fillId="5" borderId="0" xfId="0" applyNumberFormat="1" applyFont="1" applyFill="1" applyAlignment="1">
      <alignment horizontal="left"/>
    </xf>
    <xf numFmtId="166" fontId="13" fillId="0" borderId="3" xfId="0" applyNumberFormat="1" applyFont="1" applyBorder="1" applyAlignment="1">
      <alignment horizontal="right"/>
    </xf>
    <xf numFmtId="3" fontId="7" fillId="5" borderId="0" xfId="0" applyNumberFormat="1" applyFont="1" applyFill="1" applyAlignment="1">
      <alignment horizontal="left"/>
    </xf>
    <xf numFmtId="3" fontId="3" fillId="5" borderId="0" xfId="0" applyNumberFormat="1" applyFont="1" applyFill="1"/>
    <xf numFmtId="165" fontId="10" fillId="6" borderId="1" xfId="0" applyNumberFormat="1" applyFont="1" applyFill="1" applyBorder="1"/>
    <xf numFmtId="0" fontId="0" fillId="0" borderId="0" xfId="0" applyFill="1"/>
    <xf numFmtId="0" fontId="8" fillId="5" borderId="2" xfId="0" quotePrefix="1" applyFont="1" applyFill="1" applyBorder="1" applyAlignment="1">
      <alignment horizontal="right"/>
    </xf>
    <xf numFmtId="165" fontId="8" fillId="5" borderId="2" xfId="0" applyNumberFormat="1" applyFont="1" applyFill="1" applyBorder="1"/>
    <xf numFmtId="3" fontId="8" fillId="6" borderId="2" xfId="0" applyNumberFormat="1" applyFont="1" applyFill="1" applyBorder="1"/>
    <xf numFmtId="3" fontId="8" fillId="6" borderId="4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10" fillId="5" borderId="7" xfId="0" applyFont="1" applyFill="1" applyBorder="1" applyAlignment="1">
      <alignment wrapText="1"/>
    </xf>
    <xf numFmtId="0" fontId="10" fillId="5" borderId="7" xfId="0" applyFont="1" applyFill="1" applyBorder="1" applyAlignment="1"/>
    <xf numFmtId="0" fontId="10" fillId="5" borderId="8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 wrapText="1"/>
    </xf>
    <xf numFmtId="0" fontId="8" fillId="5" borderId="27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14" xfId="0" applyFont="1" applyFill="1" applyBorder="1" applyAlignment="1">
      <alignment horizontal="center" wrapText="1"/>
    </xf>
    <xf numFmtId="0" fontId="8" fillId="5" borderId="13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3" fillId="5" borderId="0" xfId="0" applyFont="1" applyFill="1" applyAlignment="1">
      <alignment horizontal="center"/>
    </xf>
  </cellXfs>
  <cellStyles count="27">
    <cellStyle name="Komma 2" xfId="1" xr:uid="{00000000-0005-0000-0000-000000000000}"/>
    <cellStyle name="Komma 2 2" xfId="16" xr:uid="{FA1884B8-1D9A-4E29-9A5A-F3A3517BFECB}"/>
    <cellStyle name="Normal 2" xfId="15" xr:uid="{4DD7A76D-4B7F-4311-B402-6C35E814BEC8}"/>
    <cellStyle name="Prozent" xfId="14" builtinId="5"/>
    <cellStyle name="Prozent 2" xfId="2" xr:uid="{00000000-0005-0000-0000-000003000000}"/>
    <cellStyle name="Prozent 2 2" xfId="17" xr:uid="{E15BB6BB-FEED-41A4-9983-47CEDB68AF71}"/>
    <cellStyle name="SAPError" xfId="3" xr:uid="{00000000-0005-0000-0000-000004000000}"/>
    <cellStyle name="SAPError 2" xfId="18" xr:uid="{4CBCCB22-232D-4760-A0F3-FD3C2C115C18}"/>
    <cellStyle name="SAPKey" xfId="4" xr:uid="{00000000-0005-0000-0000-000005000000}"/>
    <cellStyle name="SAPKey 2" xfId="19" xr:uid="{44E12FB2-8070-4864-806E-F0497E2B10E3}"/>
    <cellStyle name="SAPLocked" xfId="5" xr:uid="{00000000-0005-0000-0000-000006000000}"/>
    <cellStyle name="SAPLocked 2" xfId="20" xr:uid="{10C18986-915E-4871-A475-409178A81937}"/>
    <cellStyle name="SAPOutput" xfId="6" xr:uid="{00000000-0005-0000-0000-000007000000}"/>
    <cellStyle name="SAPOutput 2" xfId="21" xr:uid="{19ADC1EF-4276-4852-A436-84E187C6A0F3}"/>
    <cellStyle name="SAPSpace" xfId="7" xr:uid="{00000000-0005-0000-0000-000008000000}"/>
    <cellStyle name="SAPSpace 2" xfId="22" xr:uid="{7CF4E9EF-B6A0-434F-A51D-299246DC4663}"/>
    <cellStyle name="SAPText" xfId="8" xr:uid="{00000000-0005-0000-0000-000009000000}"/>
    <cellStyle name="SAPText 2" xfId="23" xr:uid="{A6BCEB6B-F4FF-4A3E-A0D4-EC3A381B1FCB}"/>
    <cellStyle name="SAPUnLocked" xfId="9" xr:uid="{00000000-0005-0000-0000-00000A000000}"/>
    <cellStyle name="SAPUnLocked 2" xfId="24" xr:uid="{BE444EC6-215A-48D8-98B6-3786AF96C5AA}"/>
    <cellStyle name="Standard" xfId="0" builtinId="0"/>
    <cellStyle name="Standard 2" xfId="10" xr:uid="{00000000-0005-0000-0000-00000C000000}"/>
    <cellStyle name="Standard 2 2" xfId="11" xr:uid="{00000000-0005-0000-0000-00000D000000}"/>
    <cellStyle name="Standard 2 2 2" xfId="25" xr:uid="{653948E3-7D84-41B9-9B73-F786D5295D57}"/>
    <cellStyle name="Standard 2 3" xfId="13" xr:uid="{00000000-0005-0000-0000-00000E000000}"/>
    <cellStyle name="Standard 3" xfId="12" xr:uid="{00000000-0005-0000-0000-00000F000000}"/>
    <cellStyle name="Standard 3 2" xfId="26" xr:uid="{72931CAD-B2E7-4D07-AA7E-B9704D9C99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19</xdr:col>
      <xdr:colOff>9525</xdr:colOff>
      <xdr:row>34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913563B-40F7-4AA1-B858-8D057D1BABCE}"/>
            </a:ext>
          </a:extLst>
        </xdr:cNvPr>
        <xdr:cNvSpPr txBox="1"/>
      </xdr:nvSpPr>
      <xdr:spPr>
        <a:xfrm>
          <a:off x="609600" y="323850"/>
          <a:ext cx="10982325" cy="5276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4400" b="1">
              <a:latin typeface="Arial" panose="020B0604020202020204" pitchFamily="34" charset="0"/>
              <a:cs typeface="Arial" panose="020B0604020202020204" pitchFamily="34" charset="0"/>
            </a:rPr>
            <a:t>FUCHS PETROLUB SE</a:t>
          </a:r>
        </a:p>
        <a:p>
          <a:endParaRPr lang="de-DE" sz="3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Factsheet</a:t>
          </a:r>
        </a:p>
        <a:p>
          <a:pPr algn="ctr"/>
          <a:r>
            <a:rPr lang="de-DE" sz="3200">
              <a:latin typeface="Arial" panose="020B0604020202020204" pitchFamily="34" charset="0"/>
              <a:cs typeface="Arial" panose="020B0604020202020204" pitchFamily="34" charset="0"/>
            </a:rPr>
            <a:t>FY 2019</a:t>
          </a:r>
        </a:p>
      </xdr:txBody>
    </xdr:sp>
    <xdr:clientData/>
  </xdr:twoCellAnchor>
  <xdr:twoCellAnchor editAs="oneCell">
    <xdr:from>
      <xdr:col>16</xdr:col>
      <xdr:colOff>263525</xdr:colOff>
      <xdr:row>2</xdr:row>
      <xdr:rowOff>63500</xdr:rowOff>
    </xdr:from>
    <xdr:to>
      <xdr:col>18</xdr:col>
      <xdr:colOff>562854</xdr:colOff>
      <xdr:row>6</xdr:row>
      <xdr:rowOff>153539</xdr:rowOff>
    </xdr:to>
    <xdr:pic>
      <xdr:nvPicPr>
        <xdr:cNvPr id="3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2BC1D686-A1D3-43BA-9379-B745936433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0017125" y="387350"/>
          <a:ext cx="1518529" cy="737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49698</xdr:colOff>
      <xdr:row>0</xdr:row>
      <xdr:rowOff>0</xdr:rowOff>
    </xdr:from>
    <xdr:to>
      <xdr:col>18</xdr:col>
      <xdr:colOff>742167</xdr:colOff>
      <xdr:row>3</xdr:row>
      <xdr:rowOff>134302</xdr:rowOff>
    </xdr:to>
    <xdr:pic>
      <xdr:nvPicPr>
        <xdr:cNvPr id="5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077741" y="0"/>
          <a:ext cx="1462088" cy="740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479312</xdr:colOff>
      <xdr:row>0</xdr:row>
      <xdr:rowOff>0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9802606" y="0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1089078</xdr:colOff>
      <xdr:row>0</xdr:row>
      <xdr:rowOff>86285</xdr:rowOff>
    </xdr:from>
    <xdr:ext cx="1458006" cy="738187"/>
    <xdr:pic>
      <xdr:nvPicPr>
        <xdr:cNvPr id="2" name="Picture 2" descr="\\beast\B1-Kunden\Fuchs Petrolub\B-FUP-15004_Corporate Design.JOB\01Fertig\FUCHS Logo mit Claim\Office (WMF)\FUCHS_Logo-Claim_Color_sRGB.wmf">
          <a:extLst>
            <a:ext uri="{FF2B5EF4-FFF2-40B4-BE49-F238E27FC236}">
              <a16:creationId xmlns:a16="http://schemas.microsoft.com/office/drawing/2014/main" id="{ECC9BB0C-7F4D-4A73-AA40-737D6824128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7" t="2914" r="1888" b="3380"/>
        <a:stretch/>
      </xdr:blipFill>
      <xdr:spPr bwMode="auto">
        <a:xfrm>
          <a:off x="12731990" y="86285"/>
          <a:ext cx="1458006" cy="738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5/Quartal%20I%202015/Segmente/Segmente%201.%20Quartal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5/Quartal%20I%202015/Kapitalflussrechnung/Kapitalflussrechnung%201.%20Quartal%20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KZA_2012/Quartal%20I%202012/Segmente/Segmente%20I.%20Quartal%202012%20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chsoil.sharepoint.com/Dokumente%20und%20Einstellungen/day/Desktop/Korrekturen%20FI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7">
          <cell r="B7">
            <v>600</v>
          </cell>
        </row>
        <row r="8">
          <cell r="B8" t="str">
            <v>IS</v>
          </cell>
        </row>
        <row r="9">
          <cell r="B9" t="str">
            <v>CV GC CD</v>
          </cell>
        </row>
        <row r="10">
          <cell r="B10" t="str">
            <v>FP</v>
          </cell>
        </row>
        <row r="12">
          <cell r="B12">
            <v>2015</v>
          </cell>
          <cell r="C12">
            <v>2015</v>
          </cell>
          <cell r="D12">
            <v>2015</v>
          </cell>
          <cell r="E12">
            <v>2015</v>
          </cell>
          <cell r="F12">
            <v>2014</v>
          </cell>
          <cell r="G12">
            <v>2014</v>
          </cell>
          <cell r="H12">
            <v>2014</v>
          </cell>
          <cell r="I12">
            <v>2014</v>
          </cell>
        </row>
        <row r="13">
          <cell r="B13">
            <v>3</v>
          </cell>
          <cell r="C13">
            <v>3</v>
          </cell>
          <cell r="D13">
            <v>3</v>
          </cell>
          <cell r="E13">
            <v>3</v>
          </cell>
          <cell r="F13">
            <v>3</v>
          </cell>
          <cell r="G13">
            <v>3</v>
          </cell>
          <cell r="H13">
            <v>3</v>
          </cell>
          <cell r="I13">
            <v>3</v>
          </cell>
        </row>
        <row r="14">
          <cell r="B14" t="str">
            <v>EUAUS</v>
          </cell>
          <cell r="C14" t="str">
            <v>AFASA</v>
          </cell>
          <cell r="D14" t="str">
            <v>AMER</v>
          </cell>
          <cell r="E14" t="str">
            <v>WELT</v>
          </cell>
          <cell r="F14" t="str">
            <v>EUAUS</v>
          </cell>
          <cell r="G14" t="str">
            <v>AFASA</v>
          </cell>
          <cell r="H14" t="str">
            <v>AMER</v>
          </cell>
          <cell r="I14" t="str">
            <v>WELT</v>
          </cell>
        </row>
        <row r="15">
          <cell r="A15">
            <v>30100000</v>
          </cell>
        </row>
        <row r="16">
          <cell r="A16">
            <v>35000000</v>
          </cell>
        </row>
        <row r="17">
          <cell r="A17">
            <v>34000000</v>
          </cell>
        </row>
        <row r="18">
          <cell r="A18">
            <v>31000000</v>
          </cell>
        </row>
        <row r="19">
          <cell r="A19">
            <v>58000000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chäftsbericht"/>
      <sheetName val="Detail"/>
      <sheetName val="Bilanzveränderung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>
        <row r="8">
          <cell r="B8" t="str">
            <v>FP</v>
          </cell>
        </row>
        <row r="9">
          <cell r="B9" t="str">
            <v>FP</v>
          </cell>
        </row>
        <row r="10">
          <cell r="B10" t="str">
            <v>IS</v>
          </cell>
        </row>
        <row r="11">
          <cell r="B11" t="str">
            <v>WELT</v>
          </cell>
        </row>
        <row r="13">
          <cell r="B13" t="str">
            <v>CV GC CD</v>
          </cell>
        </row>
        <row r="16">
          <cell r="C16">
            <v>2015</v>
          </cell>
          <cell r="D16">
            <v>2014</v>
          </cell>
          <cell r="E16">
            <v>2015</v>
          </cell>
        </row>
        <row r="17">
          <cell r="C17">
            <v>3</v>
          </cell>
          <cell r="D17">
            <v>12</v>
          </cell>
          <cell r="E17">
            <v>3</v>
          </cell>
        </row>
        <row r="18">
          <cell r="C18">
            <v>692</v>
          </cell>
          <cell r="D18">
            <v>692</v>
          </cell>
          <cell r="E18">
            <v>600</v>
          </cell>
        </row>
        <row r="21">
          <cell r="A21">
            <v>11120000</v>
          </cell>
        </row>
        <row r="22">
          <cell r="A22">
            <v>11130000</v>
          </cell>
        </row>
        <row r="23">
          <cell r="A23">
            <v>11140000</v>
          </cell>
        </row>
        <row r="24">
          <cell r="A24">
            <v>11200000</v>
          </cell>
        </row>
        <row r="25">
          <cell r="A25">
            <v>11300000</v>
          </cell>
        </row>
        <row r="26">
          <cell r="A26">
            <v>11400000</v>
          </cell>
        </row>
        <row r="27">
          <cell r="A27">
            <v>11500000</v>
          </cell>
        </row>
        <row r="28">
          <cell r="A28">
            <v>12100000</v>
          </cell>
        </row>
        <row r="29">
          <cell r="A29">
            <v>12210000</v>
          </cell>
        </row>
        <row r="30">
          <cell r="A30">
            <v>12260000</v>
          </cell>
        </row>
        <row r="31">
          <cell r="A31">
            <v>12250000</v>
          </cell>
        </row>
        <row r="32">
          <cell r="A32">
            <v>12300000</v>
          </cell>
        </row>
        <row r="33">
          <cell r="A33" t="str">
            <v>21000000</v>
          </cell>
        </row>
        <row r="34">
          <cell r="A34">
            <v>26200000</v>
          </cell>
        </row>
        <row r="35">
          <cell r="A35">
            <v>26300000</v>
          </cell>
        </row>
        <row r="36">
          <cell r="A36">
            <v>26400000</v>
          </cell>
        </row>
        <row r="37">
          <cell r="A37">
            <v>26600000</v>
          </cell>
        </row>
        <row r="38">
          <cell r="A38">
            <v>27100000</v>
          </cell>
        </row>
        <row r="39">
          <cell r="A39">
            <v>27200000</v>
          </cell>
        </row>
        <row r="40">
          <cell r="A40">
            <v>27400000</v>
          </cell>
        </row>
        <row r="41">
          <cell r="A41">
            <v>25085000</v>
          </cell>
        </row>
        <row r="42">
          <cell r="A42">
            <v>25090000</v>
          </cell>
        </row>
        <row r="43">
          <cell r="A43">
            <v>27600000</v>
          </cell>
        </row>
        <row r="45">
          <cell r="A45">
            <v>31000000</v>
          </cell>
        </row>
        <row r="46">
          <cell r="A46">
            <v>79200000</v>
          </cell>
        </row>
        <row r="48">
          <cell r="A48">
            <v>42060000</v>
          </cell>
        </row>
        <row r="49">
          <cell r="A49">
            <v>42070000</v>
          </cell>
        </row>
        <row r="50">
          <cell r="A50">
            <v>43150000</v>
          </cell>
        </row>
        <row r="51">
          <cell r="A51">
            <v>43160000</v>
          </cell>
        </row>
        <row r="52">
          <cell r="A52">
            <v>44415000</v>
          </cell>
        </row>
        <row r="53">
          <cell r="A53">
            <v>44416000</v>
          </cell>
        </row>
        <row r="54">
          <cell r="A54">
            <v>45150000</v>
          </cell>
        </row>
        <row r="55">
          <cell r="A55">
            <v>45160000</v>
          </cell>
        </row>
        <row r="56">
          <cell r="A56">
            <v>50300000</v>
          </cell>
        </row>
        <row r="58">
          <cell r="A58">
            <v>58000000</v>
          </cell>
        </row>
        <row r="60">
          <cell r="A60">
            <v>50100000</v>
          </cell>
        </row>
        <row r="61">
          <cell r="A61">
            <v>51010000</v>
          </cell>
        </row>
        <row r="62">
          <cell r="A62">
            <v>52010000</v>
          </cell>
        </row>
        <row r="64">
          <cell r="A64">
            <v>11120000</v>
          </cell>
          <cell r="B64">
            <v>120</v>
          </cell>
        </row>
        <row r="65">
          <cell r="A65">
            <v>11131000</v>
          </cell>
          <cell r="B65">
            <v>120</v>
          </cell>
        </row>
        <row r="66">
          <cell r="A66">
            <v>11132000</v>
          </cell>
          <cell r="B66">
            <v>120</v>
          </cell>
        </row>
        <row r="67">
          <cell r="A67">
            <v>11140000</v>
          </cell>
          <cell r="B67">
            <v>120</v>
          </cell>
        </row>
        <row r="69">
          <cell r="A69">
            <v>11210000</v>
          </cell>
          <cell r="B69">
            <v>120</v>
          </cell>
        </row>
        <row r="70">
          <cell r="A70">
            <v>11220000</v>
          </cell>
          <cell r="B70">
            <v>120</v>
          </cell>
        </row>
        <row r="71">
          <cell r="A71">
            <v>11230000</v>
          </cell>
          <cell r="B71">
            <v>120</v>
          </cell>
        </row>
        <row r="72">
          <cell r="A72">
            <v>11240000</v>
          </cell>
          <cell r="B72">
            <v>120</v>
          </cell>
        </row>
        <row r="73">
          <cell r="A73">
            <v>11250000</v>
          </cell>
          <cell r="B73">
            <v>120</v>
          </cell>
        </row>
        <row r="75">
          <cell r="A75">
            <v>11310000</v>
          </cell>
          <cell r="B75">
            <v>120</v>
          </cell>
        </row>
        <row r="76">
          <cell r="A76">
            <v>11315000</v>
          </cell>
          <cell r="B76">
            <v>120</v>
          </cell>
        </row>
        <row r="77">
          <cell r="A77">
            <v>11341000</v>
          </cell>
          <cell r="B77">
            <v>120</v>
          </cell>
        </row>
        <row r="78">
          <cell r="A78">
            <v>11330000</v>
          </cell>
          <cell r="B78">
            <v>120</v>
          </cell>
        </row>
        <row r="79">
          <cell r="A79">
            <v>11321000</v>
          </cell>
          <cell r="B79">
            <v>120</v>
          </cell>
        </row>
        <row r="80">
          <cell r="A80">
            <v>11322000</v>
          </cell>
          <cell r="B80">
            <v>120</v>
          </cell>
        </row>
        <row r="81">
          <cell r="A81">
            <v>11323000</v>
          </cell>
          <cell r="B81">
            <v>120</v>
          </cell>
        </row>
        <row r="82">
          <cell r="A82">
            <v>11350000</v>
          </cell>
          <cell r="B82">
            <v>120</v>
          </cell>
        </row>
        <row r="84">
          <cell r="A84">
            <v>11120000</v>
          </cell>
          <cell r="B84">
            <v>140</v>
          </cell>
        </row>
        <row r="85">
          <cell r="A85">
            <v>11131000</v>
          </cell>
          <cell r="B85">
            <v>140</v>
          </cell>
        </row>
        <row r="86">
          <cell r="A86">
            <v>11132000</v>
          </cell>
          <cell r="B86">
            <v>140</v>
          </cell>
        </row>
        <row r="87">
          <cell r="A87">
            <v>11140000</v>
          </cell>
          <cell r="B87">
            <v>140</v>
          </cell>
        </row>
        <row r="89">
          <cell r="A89">
            <v>11210000</v>
          </cell>
          <cell r="B89">
            <v>140</v>
          </cell>
        </row>
        <row r="90">
          <cell r="A90">
            <v>11220000</v>
          </cell>
          <cell r="B90">
            <v>140</v>
          </cell>
        </row>
        <row r="91">
          <cell r="A91">
            <v>11230000</v>
          </cell>
          <cell r="B91">
            <v>140</v>
          </cell>
        </row>
        <row r="92">
          <cell r="A92">
            <v>11240000</v>
          </cell>
          <cell r="B92">
            <v>140</v>
          </cell>
        </row>
        <row r="93">
          <cell r="A93">
            <v>11250000</v>
          </cell>
          <cell r="B93">
            <v>140</v>
          </cell>
        </row>
        <row r="95">
          <cell r="A95">
            <v>11330000</v>
          </cell>
          <cell r="B95">
            <v>140</v>
          </cell>
        </row>
        <row r="96">
          <cell r="A96">
            <v>11321000</v>
          </cell>
          <cell r="B96">
            <v>140</v>
          </cell>
        </row>
        <row r="97">
          <cell r="A97">
            <v>11322000</v>
          </cell>
          <cell r="B97">
            <v>140</v>
          </cell>
        </row>
        <row r="98">
          <cell r="A98">
            <v>11323000</v>
          </cell>
          <cell r="B98">
            <v>140</v>
          </cell>
        </row>
        <row r="99">
          <cell r="A99">
            <v>11350000</v>
          </cell>
          <cell r="B99">
            <v>140</v>
          </cell>
        </row>
        <row r="100">
          <cell r="A100" t="str">
            <v xml:space="preserve"> </v>
          </cell>
        </row>
        <row r="101">
          <cell r="A101">
            <v>11120000</v>
          </cell>
          <cell r="B101">
            <v>240</v>
          </cell>
        </row>
        <row r="102">
          <cell r="A102">
            <v>11131000</v>
          </cell>
          <cell r="B102">
            <v>240</v>
          </cell>
        </row>
        <row r="103">
          <cell r="A103">
            <v>11132000</v>
          </cell>
          <cell r="B103">
            <v>240</v>
          </cell>
        </row>
        <row r="104">
          <cell r="A104">
            <v>11140000</v>
          </cell>
          <cell r="B104">
            <v>240</v>
          </cell>
        </row>
        <row r="106">
          <cell r="A106">
            <v>11210000</v>
          </cell>
          <cell r="B106">
            <v>240</v>
          </cell>
        </row>
        <row r="107">
          <cell r="A107">
            <v>11220000</v>
          </cell>
          <cell r="B107">
            <v>240</v>
          </cell>
        </row>
        <row r="108">
          <cell r="A108">
            <v>11230000</v>
          </cell>
          <cell r="B108">
            <v>240</v>
          </cell>
        </row>
        <row r="109">
          <cell r="A109">
            <v>11240000</v>
          </cell>
          <cell r="B109">
            <v>240</v>
          </cell>
        </row>
        <row r="110">
          <cell r="A110">
            <v>11250000</v>
          </cell>
          <cell r="B110">
            <v>240</v>
          </cell>
        </row>
        <row r="112">
          <cell r="A112">
            <v>11330000</v>
          </cell>
          <cell r="B112">
            <v>240</v>
          </cell>
        </row>
        <row r="113">
          <cell r="A113">
            <v>11321000</v>
          </cell>
          <cell r="B113">
            <v>240</v>
          </cell>
        </row>
        <row r="114">
          <cell r="A114">
            <v>11322000</v>
          </cell>
          <cell r="B114">
            <v>240</v>
          </cell>
        </row>
        <row r="115">
          <cell r="A115">
            <v>11323000</v>
          </cell>
          <cell r="B115">
            <v>240</v>
          </cell>
        </row>
        <row r="116">
          <cell r="A116">
            <v>11350000</v>
          </cell>
          <cell r="B116">
            <v>240</v>
          </cell>
        </row>
      </sheetData>
      <sheetData sheetId="4"/>
      <sheetData sheetId="5"/>
      <sheetData sheetId="6"/>
      <sheetData sheetId="7">
        <row r="39">
          <cell r="A39" t="str">
            <v>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 refreshError="1"/>
      <sheetData sheetId="1">
        <row r="6">
          <cell r="B6" t="str">
            <v>FP</v>
          </cell>
        </row>
        <row r="12">
          <cell r="B12">
            <v>2012</v>
          </cell>
          <cell r="C12">
            <v>2012</v>
          </cell>
          <cell r="D12">
            <v>2012</v>
          </cell>
          <cell r="E12">
            <v>2012</v>
          </cell>
          <cell r="F12">
            <v>2011</v>
          </cell>
          <cell r="G12">
            <v>2011</v>
          </cell>
          <cell r="H12">
            <v>2011</v>
          </cell>
          <cell r="I12">
            <v>2011</v>
          </cell>
          <cell r="J12">
            <v>2011</v>
          </cell>
          <cell r="K12">
            <v>2011</v>
          </cell>
        </row>
        <row r="15">
          <cell r="J15" t="str">
            <v>CH20O</v>
          </cell>
          <cell r="K15" t="str">
            <v>TR10O</v>
          </cell>
        </row>
      </sheetData>
      <sheetData sheetId="2" refreshError="1"/>
      <sheetData sheetId="3" refreshError="1"/>
      <sheetData sheetId="4" refreshError="1"/>
      <sheetData sheetId="5">
        <row r="39">
          <cell r="A39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DATA"/>
      <sheetName val="saphiddenvaluecache"/>
      <sheetName val="saphiddenbackup"/>
      <sheetName val="saphiddenpivotdefinition"/>
      <sheetName val="sapactivexlhiddensheet"/>
    </sheetNames>
    <sheetDataSet>
      <sheetData sheetId="0"/>
      <sheetData sheetId="1"/>
      <sheetData sheetId="2"/>
      <sheetData sheetId="3"/>
      <sheetData sheetId="4"/>
      <sheetData sheetId="5">
        <row r="39">
          <cell r="A39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81D3-2BE7-42B7-A064-E233461A46C9}">
  <dimension ref="A1"/>
  <sheetViews>
    <sheetView showGridLines="0" zoomScaleNormal="100" workbookViewId="0">
      <selection activeCell="E43" sqref="E43"/>
    </sheetView>
  </sheetViews>
  <sheetFormatPr baseColWidth="10" defaultColWidth="8.7265625" defaultRowHeight="12.5" x14ac:dyDescent="0.25"/>
  <sheetData>
    <row r="1" spans="1:1" x14ac:dyDescent="0.25">
      <c r="A1" s="97"/>
    </row>
  </sheetData>
  <sheetProtection algorithmName="SHA-512" hashValue="SomXNFOvJAFJqLbfY1CrRvwx5vCqo8GJTC6cQxqrsRBV3BOhN3QHN4QG2XoV4qPfm0uFQ6gTOskovd3BRfMQmw==" saltValue="dn3zAKIQrcrYPlO00nw9eA==" spinCount="100000" sheet="1" objects="1" scenarios="1"/>
  <pageMargins left="0.7" right="0.7" top="0.75" bottom="0.75" header="0.3" footer="0.3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showGridLines="0" tabSelected="1" zoomScaleNormal="100" zoomScaleSheetLayoutView="115" workbookViewId="0">
      <selection activeCell="L5" sqref="L5"/>
    </sheetView>
  </sheetViews>
  <sheetFormatPr baseColWidth="10" defaultColWidth="11.453125" defaultRowHeight="12.5" x14ac:dyDescent="0.25"/>
  <cols>
    <col min="1" max="2" width="11.453125" style="2"/>
    <col min="3" max="3" width="11.26953125" style="2" customWidth="1"/>
    <col min="4" max="4" width="21.7265625" style="4" customWidth="1"/>
    <col min="5" max="7" width="11.26953125" style="2" customWidth="1"/>
    <col min="8" max="8" width="12.81640625" style="2" hidden="1" customWidth="1"/>
    <col min="9" max="9" width="12.1796875" style="2" hidden="1" customWidth="1"/>
    <col min="10" max="11" width="11.26953125" style="2" customWidth="1"/>
    <col min="12" max="14" width="11.453125" style="49" customWidth="1"/>
    <col min="15" max="15" width="12.81640625" style="49" hidden="1" customWidth="1"/>
    <col min="16" max="16" width="13.1796875" style="2" hidden="1" customWidth="1"/>
    <col min="17" max="18" width="11.453125" style="2"/>
    <col min="19" max="19" width="11.453125" style="49"/>
    <col min="20" max="16384" width="11.453125" style="2"/>
  </cols>
  <sheetData>
    <row r="1" spans="1:19" ht="18" x14ac:dyDescent="0.4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90"/>
      <c r="K1" s="90"/>
      <c r="L1" s="93"/>
      <c r="M1" s="93"/>
      <c r="N1" s="93"/>
      <c r="O1" s="93"/>
      <c r="P1" s="68"/>
      <c r="Q1" s="68"/>
      <c r="R1" s="68"/>
      <c r="S1" s="93"/>
    </row>
    <row r="2" spans="1:19" ht="15.5" x14ac:dyDescent="0.35">
      <c r="A2" s="198" t="s">
        <v>1</v>
      </c>
      <c r="B2" s="198"/>
      <c r="C2" s="198"/>
      <c r="D2" s="198"/>
      <c r="E2" s="198"/>
      <c r="F2" s="198"/>
      <c r="G2" s="198"/>
      <c r="H2" s="198"/>
      <c r="I2" s="198"/>
      <c r="J2" s="91"/>
      <c r="K2" s="91"/>
      <c r="L2" s="93"/>
      <c r="M2" s="93"/>
      <c r="N2" s="93"/>
      <c r="O2" s="93"/>
      <c r="P2" s="68"/>
      <c r="Q2" s="68"/>
      <c r="R2" s="68"/>
      <c r="S2" s="93"/>
    </row>
    <row r="3" spans="1:19" ht="14" x14ac:dyDescent="0.3">
      <c r="A3" s="199"/>
      <c r="B3" s="199"/>
      <c r="C3" s="199"/>
      <c r="D3" s="199"/>
      <c r="E3" s="199"/>
      <c r="F3" s="199"/>
      <c r="G3" s="199"/>
      <c r="H3" s="199"/>
      <c r="I3" s="199"/>
      <c r="J3" s="92"/>
      <c r="K3" s="92"/>
      <c r="L3" s="93"/>
      <c r="M3" s="93"/>
      <c r="N3" s="93"/>
      <c r="O3" s="93"/>
      <c r="P3" s="68"/>
      <c r="Q3" s="68"/>
      <c r="R3" s="68"/>
      <c r="S3" s="93"/>
    </row>
    <row r="4" spans="1:19" ht="16.5" customHeight="1" x14ac:dyDescent="0.3">
      <c r="A4" s="3"/>
      <c r="B4" s="68"/>
      <c r="C4" s="68"/>
      <c r="D4" s="94"/>
      <c r="E4" s="68"/>
      <c r="F4" s="68"/>
      <c r="G4" s="151"/>
      <c r="H4" s="196"/>
      <c r="I4" s="196"/>
      <c r="J4" s="96"/>
      <c r="K4" s="96"/>
      <c r="L4" s="160"/>
      <c r="M4" s="160"/>
      <c r="N4" s="160"/>
      <c r="O4" s="196"/>
      <c r="P4" s="196"/>
      <c r="Q4" s="151"/>
      <c r="R4" s="68"/>
      <c r="S4" s="93"/>
    </row>
    <row r="5" spans="1:19" ht="16.5" customHeight="1" x14ac:dyDescent="0.3">
      <c r="A5" s="3"/>
      <c r="B5" s="68"/>
      <c r="C5" s="68"/>
      <c r="D5" s="94"/>
      <c r="E5" s="68"/>
      <c r="F5" s="68"/>
      <c r="G5" s="68"/>
      <c r="H5" s="68"/>
      <c r="I5" s="5"/>
      <c r="J5" s="5"/>
      <c r="K5" s="5"/>
      <c r="L5" s="93"/>
      <c r="M5" s="93"/>
      <c r="N5" s="93"/>
      <c r="O5" s="93"/>
      <c r="P5" s="68"/>
      <c r="Q5" s="68"/>
      <c r="R5" s="68"/>
      <c r="S5" s="93"/>
    </row>
    <row r="6" spans="1:19" ht="16.5" customHeight="1" x14ac:dyDescent="0.3">
      <c r="A6" s="27" t="s">
        <v>2</v>
      </c>
      <c r="B6" s="6"/>
      <c r="C6" s="6"/>
      <c r="D6" s="7"/>
      <c r="E6" s="8"/>
      <c r="F6" s="130" t="s">
        <v>49</v>
      </c>
      <c r="G6" s="130" t="s">
        <v>48</v>
      </c>
      <c r="H6" s="130" t="s">
        <v>47</v>
      </c>
      <c r="I6" s="130" t="s">
        <v>51</v>
      </c>
      <c r="J6" s="152" t="s">
        <v>50</v>
      </c>
      <c r="K6" s="130" t="s">
        <v>52</v>
      </c>
      <c r="L6" s="131" t="s">
        <v>53</v>
      </c>
      <c r="M6" s="88" t="s">
        <v>3</v>
      </c>
      <c r="N6" s="88" t="s">
        <v>4</v>
      </c>
      <c r="O6" s="88" t="s">
        <v>5</v>
      </c>
      <c r="P6" s="88" t="s">
        <v>6</v>
      </c>
      <c r="Q6" s="88" t="s">
        <v>7</v>
      </c>
      <c r="R6" s="88" t="s">
        <v>8</v>
      </c>
      <c r="S6" s="89" t="s">
        <v>9</v>
      </c>
    </row>
    <row r="7" spans="1:19" ht="17.149999999999999" customHeight="1" x14ac:dyDescent="0.3">
      <c r="A7" s="20" t="s">
        <v>10</v>
      </c>
      <c r="B7" s="20"/>
      <c r="C7" s="20"/>
      <c r="D7" s="192"/>
      <c r="E7" s="193" t="s">
        <v>11</v>
      </c>
      <c r="F7" s="194">
        <v>2572</v>
      </c>
      <c r="G7" s="85">
        <f>F7-H7</f>
        <v>620</v>
      </c>
      <c r="H7" s="98">
        <v>1952</v>
      </c>
      <c r="I7" s="98">
        <v>1296</v>
      </c>
      <c r="J7" s="153">
        <v>656</v>
      </c>
      <c r="K7" s="129">
        <v>653</v>
      </c>
      <c r="L7" s="129">
        <v>643</v>
      </c>
      <c r="M7" s="194">
        <v>2567</v>
      </c>
      <c r="N7" s="85">
        <f t="shared" ref="N7:N20" si="0">M7-O7</f>
        <v>614</v>
      </c>
      <c r="O7" s="195">
        <v>1953</v>
      </c>
      <c r="P7" s="195">
        <v>1311</v>
      </c>
      <c r="Q7" s="67">
        <v>642</v>
      </c>
      <c r="R7" s="67">
        <f>P7-S7</f>
        <v>668</v>
      </c>
      <c r="S7" s="129">
        <v>643</v>
      </c>
    </row>
    <row r="8" spans="1:19" ht="17.149999999999999" customHeight="1" x14ac:dyDescent="0.3">
      <c r="A8" s="10" t="s">
        <v>12</v>
      </c>
      <c r="B8" s="10"/>
      <c r="C8" s="10"/>
      <c r="D8" s="11"/>
      <c r="E8" s="12"/>
      <c r="F8" s="75">
        <v>-1682</v>
      </c>
      <c r="G8" s="83">
        <f t="shared" ref="G8:G20" si="1">F8-H8</f>
        <v>-402</v>
      </c>
      <c r="H8" s="137">
        <v>-1280</v>
      </c>
      <c r="I8" s="137">
        <v>-855</v>
      </c>
      <c r="J8" s="154">
        <v>-425</v>
      </c>
      <c r="K8" s="115">
        <v>-429</v>
      </c>
      <c r="L8" s="116">
        <v>-426</v>
      </c>
      <c r="M8" s="75">
        <v>-1668</v>
      </c>
      <c r="N8" s="83">
        <f t="shared" si="0"/>
        <v>-401</v>
      </c>
      <c r="O8" s="59">
        <v>-1267</v>
      </c>
      <c r="P8" s="59">
        <v>-847</v>
      </c>
      <c r="Q8" s="48">
        <v>-420</v>
      </c>
      <c r="R8" s="48">
        <f t="shared" ref="R8:R20" si="2">P8-S8</f>
        <v>-429</v>
      </c>
      <c r="S8" s="51">
        <v>-418</v>
      </c>
    </row>
    <row r="9" spans="1:19" s="16" customFormat="1" ht="17.149999999999999" customHeight="1" x14ac:dyDescent="0.3">
      <c r="A9" s="13" t="s">
        <v>13</v>
      </c>
      <c r="B9" s="13"/>
      <c r="C9" s="13"/>
      <c r="D9" s="14"/>
      <c r="E9" s="15"/>
      <c r="F9" s="76">
        <v>890</v>
      </c>
      <c r="G9" s="85">
        <f t="shared" si="1"/>
        <v>218</v>
      </c>
      <c r="H9" s="138">
        <v>672</v>
      </c>
      <c r="I9" s="138">
        <v>441</v>
      </c>
      <c r="J9" s="155">
        <v>231</v>
      </c>
      <c r="K9" s="117">
        <v>224</v>
      </c>
      <c r="L9" s="117">
        <f>L7+L8</f>
        <v>217</v>
      </c>
      <c r="M9" s="76">
        <v>899</v>
      </c>
      <c r="N9" s="85">
        <f t="shared" si="0"/>
        <v>213</v>
      </c>
      <c r="O9" s="60">
        <v>686</v>
      </c>
      <c r="P9" s="60">
        <v>464</v>
      </c>
      <c r="Q9" s="67">
        <v>222</v>
      </c>
      <c r="R9" s="67">
        <f t="shared" si="2"/>
        <v>239</v>
      </c>
      <c r="S9" s="52">
        <f>S7+S8</f>
        <v>225</v>
      </c>
    </row>
    <row r="10" spans="1:19" ht="17.149999999999999" customHeight="1" x14ac:dyDescent="0.3">
      <c r="A10" s="6" t="s">
        <v>14</v>
      </c>
      <c r="B10" s="6"/>
      <c r="C10" s="6"/>
      <c r="D10" s="18"/>
      <c r="E10" s="19"/>
      <c r="F10" s="77">
        <v>-379</v>
      </c>
      <c r="G10" s="83">
        <f t="shared" si="1"/>
        <v>-93</v>
      </c>
      <c r="H10" s="139">
        <v>-286</v>
      </c>
      <c r="I10" s="139">
        <v>-191</v>
      </c>
      <c r="J10" s="156">
        <v>-95</v>
      </c>
      <c r="K10" s="116">
        <v>-97</v>
      </c>
      <c r="L10" s="118">
        <v>-94</v>
      </c>
      <c r="M10" s="77">
        <v>-366</v>
      </c>
      <c r="N10" s="83">
        <f t="shared" si="0"/>
        <v>-91</v>
      </c>
      <c r="O10" s="61">
        <v>-275</v>
      </c>
      <c r="P10" s="61">
        <v>-185</v>
      </c>
      <c r="Q10" s="48">
        <v>-90</v>
      </c>
      <c r="R10" s="48">
        <f t="shared" si="2"/>
        <v>-94</v>
      </c>
      <c r="S10" s="53">
        <v>-91</v>
      </c>
    </row>
    <row r="11" spans="1:19" ht="17.149999999999999" customHeight="1" x14ac:dyDescent="0.3">
      <c r="A11" s="10" t="s">
        <v>15</v>
      </c>
      <c r="B11" s="10"/>
      <c r="C11" s="10"/>
      <c r="D11" s="11"/>
      <c r="E11" s="12"/>
      <c r="F11" s="74">
        <v>-134</v>
      </c>
      <c r="G11" s="83">
        <f t="shared" si="1"/>
        <v>-32</v>
      </c>
      <c r="H11" s="139">
        <v>-102</v>
      </c>
      <c r="I11" s="139">
        <v>-70</v>
      </c>
      <c r="J11" s="156">
        <v>-32</v>
      </c>
      <c r="K11" s="116">
        <v>-35</v>
      </c>
      <c r="L11" s="115">
        <v>-35</v>
      </c>
      <c r="M11" s="74">
        <v>-127</v>
      </c>
      <c r="N11" s="83">
        <f t="shared" si="0"/>
        <v>-30</v>
      </c>
      <c r="O11" s="63">
        <v>-97</v>
      </c>
      <c r="P11" s="63">
        <v>-64</v>
      </c>
      <c r="Q11" s="48">
        <v>-33</v>
      </c>
      <c r="R11" s="48">
        <f t="shared" si="2"/>
        <v>-31</v>
      </c>
      <c r="S11" s="50">
        <v>-33</v>
      </c>
    </row>
    <row r="12" spans="1:19" ht="17.149999999999999" customHeight="1" x14ac:dyDescent="0.3">
      <c r="A12" s="10" t="s">
        <v>16</v>
      </c>
      <c r="B12" s="10"/>
      <c r="C12" s="10"/>
      <c r="D12" s="11"/>
      <c r="E12" s="12"/>
      <c r="F12" s="74">
        <v>-55</v>
      </c>
      <c r="G12" s="83">
        <f t="shared" si="1"/>
        <v>-14</v>
      </c>
      <c r="H12" s="139">
        <v>-41</v>
      </c>
      <c r="I12" s="139">
        <v>-28</v>
      </c>
      <c r="J12" s="156">
        <v>-13</v>
      </c>
      <c r="K12" s="116">
        <v>-14</v>
      </c>
      <c r="L12" s="115">
        <v>-14</v>
      </c>
      <c r="M12" s="74">
        <v>-52</v>
      </c>
      <c r="N12" s="83">
        <f t="shared" si="0"/>
        <v>-13</v>
      </c>
      <c r="O12" s="63">
        <v>-39</v>
      </c>
      <c r="P12" s="63">
        <v>-27</v>
      </c>
      <c r="Q12" s="48">
        <v>-12</v>
      </c>
      <c r="R12" s="48">
        <f t="shared" si="2"/>
        <v>-15</v>
      </c>
      <c r="S12" s="50">
        <v>-12</v>
      </c>
    </row>
    <row r="13" spans="1:19" ht="17.149999999999999" customHeight="1" x14ac:dyDescent="0.3">
      <c r="A13" s="10" t="s">
        <v>17</v>
      </c>
      <c r="B13" s="10"/>
      <c r="C13" s="10"/>
      <c r="D13" s="11"/>
      <c r="E13" s="12"/>
      <c r="F13" s="74">
        <v>-12</v>
      </c>
      <c r="G13" s="83">
        <f t="shared" si="1"/>
        <v>-8</v>
      </c>
      <c r="H13" s="139">
        <v>-4</v>
      </c>
      <c r="I13" s="139">
        <v>0</v>
      </c>
      <c r="J13" s="156">
        <v>-4</v>
      </c>
      <c r="K13" s="116">
        <v>-1</v>
      </c>
      <c r="L13" s="115">
        <v>1</v>
      </c>
      <c r="M13" s="74">
        <v>3</v>
      </c>
      <c r="N13" s="83">
        <f t="shared" si="0"/>
        <v>2</v>
      </c>
      <c r="O13" s="63">
        <v>1</v>
      </c>
      <c r="P13" s="63">
        <v>0</v>
      </c>
      <c r="Q13" s="48">
        <v>1</v>
      </c>
      <c r="R13" s="48">
        <f t="shared" si="2"/>
        <v>0</v>
      </c>
      <c r="S13" s="50">
        <v>0</v>
      </c>
    </row>
    <row r="14" spans="1:19" ht="17.149999999999999" customHeight="1" x14ac:dyDescent="0.3">
      <c r="A14" s="13" t="s">
        <v>18</v>
      </c>
      <c r="B14" s="13"/>
      <c r="C14" s="6"/>
      <c r="D14" s="7"/>
      <c r="E14" s="15"/>
      <c r="F14" s="76">
        <v>310</v>
      </c>
      <c r="G14" s="85">
        <f t="shared" si="1"/>
        <v>71</v>
      </c>
      <c r="H14" s="138">
        <v>239</v>
      </c>
      <c r="I14" s="138">
        <v>152</v>
      </c>
      <c r="J14" s="155">
        <v>87</v>
      </c>
      <c r="K14" s="117">
        <v>77</v>
      </c>
      <c r="L14" s="117">
        <f>L9+L10+L11+L12+L13</f>
        <v>75</v>
      </c>
      <c r="M14" s="76">
        <v>357</v>
      </c>
      <c r="N14" s="85">
        <f t="shared" si="0"/>
        <v>81</v>
      </c>
      <c r="O14" s="60">
        <v>276</v>
      </c>
      <c r="P14" s="60">
        <v>188</v>
      </c>
      <c r="Q14" s="67">
        <v>88</v>
      </c>
      <c r="R14" s="67">
        <f t="shared" si="2"/>
        <v>99</v>
      </c>
      <c r="S14" s="52">
        <f>S9+S10+S11+S12+S13</f>
        <v>89</v>
      </c>
    </row>
    <row r="15" spans="1:19" ht="17.149999999999999" customHeight="1" x14ac:dyDescent="0.3">
      <c r="A15" s="10" t="s">
        <v>19</v>
      </c>
      <c r="B15" s="20"/>
      <c r="C15" s="10"/>
      <c r="D15" s="11"/>
      <c r="E15" s="12"/>
      <c r="F15" s="75">
        <v>11</v>
      </c>
      <c r="G15" s="83">
        <f t="shared" si="1"/>
        <v>4</v>
      </c>
      <c r="H15" s="139">
        <v>7</v>
      </c>
      <c r="I15" s="139">
        <v>5</v>
      </c>
      <c r="J15" s="156">
        <v>2</v>
      </c>
      <c r="K15" s="116">
        <v>3</v>
      </c>
      <c r="L15" s="116">
        <v>2</v>
      </c>
      <c r="M15" s="75">
        <v>26</v>
      </c>
      <c r="N15" s="83">
        <f t="shared" si="0"/>
        <v>5</v>
      </c>
      <c r="O15" s="59">
        <v>21</v>
      </c>
      <c r="P15" s="59">
        <v>5</v>
      </c>
      <c r="Q15" s="48">
        <v>16</v>
      </c>
      <c r="R15" s="48">
        <f t="shared" si="2"/>
        <v>2</v>
      </c>
      <c r="S15" s="51">
        <v>3</v>
      </c>
    </row>
    <row r="16" spans="1:19" ht="17.149999999999999" customHeight="1" x14ac:dyDescent="0.3">
      <c r="A16" s="13" t="s">
        <v>20</v>
      </c>
      <c r="B16" s="13"/>
      <c r="C16" s="6"/>
      <c r="D16" s="7"/>
      <c r="E16" s="15"/>
      <c r="F16" s="76">
        <v>321</v>
      </c>
      <c r="G16" s="85">
        <f t="shared" si="1"/>
        <v>75</v>
      </c>
      <c r="H16" s="138">
        <v>246</v>
      </c>
      <c r="I16" s="138">
        <v>157</v>
      </c>
      <c r="J16" s="155">
        <v>89</v>
      </c>
      <c r="K16" s="117">
        <v>80</v>
      </c>
      <c r="L16" s="117">
        <f>L15+L14</f>
        <v>77</v>
      </c>
      <c r="M16" s="76">
        <v>383</v>
      </c>
      <c r="N16" s="85">
        <f t="shared" si="0"/>
        <v>86</v>
      </c>
      <c r="O16" s="60">
        <v>297</v>
      </c>
      <c r="P16" s="60">
        <v>193</v>
      </c>
      <c r="Q16" s="67">
        <v>104</v>
      </c>
      <c r="R16" s="67">
        <f t="shared" si="2"/>
        <v>101</v>
      </c>
      <c r="S16" s="52">
        <f>S14+S15</f>
        <v>92</v>
      </c>
    </row>
    <row r="17" spans="1:19" ht="17.149999999999999" customHeight="1" x14ac:dyDescent="0.3">
      <c r="A17" s="10" t="s">
        <v>21</v>
      </c>
      <c r="B17" s="10"/>
      <c r="C17" s="10"/>
      <c r="D17" s="11"/>
      <c r="E17" s="12"/>
      <c r="F17" s="74">
        <v>-4</v>
      </c>
      <c r="G17" s="83">
        <f t="shared" si="1"/>
        <v>-1</v>
      </c>
      <c r="H17" s="139">
        <v>-3</v>
      </c>
      <c r="I17" s="139">
        <v>-2</v>
      </c>
      <c r="J17" s="156">
        <v>-1</v>
      </c>
      <c r="K17" s="116">
        <v>-1</v>
      </c>
      <c r="L17" s="115">
        <v>-1</v>
      </c>
      <c r="M17" s="74">
        <v>-2</v>
      </c>
      <c r="N17" s="83">
        <f t="shared" si="0"/>
        <v>0</v>
      </c>
      <c r="O17" s="63">
        <v>-2</v>
      </c>
      <c r="P17" s="63">
        <v>-1</v>
      </c>
      <c r="Q17" s="48">
        <v>-1</v>
      </c>
      <c r="R17" s="48">
        <f t="shared" si="2"/>
        <v>-1</v>
      </c>
      <c r="S17" s="50">
        <v>0</v>
      </c>
    </row>
    <row r="18" spans="1:19" ht="17.149999999999999" customHeight="1" x14ac:dyDescent="0.3">
      <c r="A18" s="13" t="s">
        <v>22</v>
      </c>
      <c r="B18" s="13"/>
      <c r="C18" s="6"/>
      <c r="D18" s="7"/>
      <c r="E18" s="19"/>
      <c r="F18" s="76">
        <v>317</v>
      </c>
      <c r="G18" s="85">
        <f t="shared" si="1"/>
        <v>74</v>
      </c>
      <c r="H18" s="138">
        <v>243</v>
      </c>
      <c r="I18" s="138">
        <v>155</v>
      </c>
      <c r="J18" s="155">
        <v>88</v>
      </c>
      <c r="K18" s="117">
        <v>79</v>
      </c>
      <c r="L18" s="117">
        <f>L16+L17</f>
        <v>76</v>
      </c>
      <c r="M18" s="76">
        <v>381</v>
      </c>
      <c r="N18" s="85">
        <f t="shared" si="0"/>
        <v>86</v>
      </c>
      <c r="O18" s="60">
        <v>295</v>
      </c>
      <c r="P18" s="60">
        <v>192</v>
      </c>
      <c r="Q18" s="67">
        <v>103</v>
      </c>
      <c r="R18" s="67">
        <f t="shared" si="2"/>
        <v>100</v>
      </c>
      <c r="S18" s="52">
        <f>S16+S17</f>
        <v>92</v>
      </c>
    </row>
    <row r="19" spans="1:19" ht="17.149999999999999" customHeight="1" x14ac:dyDescent="0.3">
      <c r="A19" s="10" t="s">
        <v>23</v>
      </c>
      <c r="B19" s="10"/>
      <c r="C19" s="10"/>
      <c r="D19" s="21"/>
      <c r="E19" s="12"/>
      <c r="F19" s="75">
        <v>-89</v>
      </c>
      <c r="G19" s="83">
        <f t="shared" si="1"/>
        <v>-22</v>
      </c>
      <c r="H19" s="139">
        <v>-67</v>
      </c>
      <c r="I19" s="139">
        <v>-43</v>
      </c>
      <c r="J19" s="156">
        <v>-24</v>
      </c>
      <c r="K19" s="116">
        <v>-22</v>
      </c>
      <c r="L19" s="116">
        <v>-21</v>
      </c>
      <c r="M19" s="75">
        <v>-93</v>
      </c>
      <c r="N19" s="83">
        <f t="shared" si="0"/>
        <v>-17</v>
      </c>
      <c r="O19" s="59">
        <v>-76</v>
      </c>
      <c r="P19" s="59">
        <v>-52</v>
      </c>
      <c r="Q19" s="48">
        <v>-24</v>
      </c>
      <c r="R19" s="48">
        <f t="shared" si="2"/>
        <v>-27</v>
      </c>
      <c r="S19" s="51">
        <v>-25</v>
      </c>
    </row>
    <row r="20" spans="1:19" ht="17.149999999999999" customHeight="1" x14ac:dyDescent="0.3">
      <c r="A20" s="13" t="s">
        <v>24</v>
      </c>
      <c r="B20" s="13"/>
      <c r="C20" s="46"/>
      <c r="D20" s="11"/>
      <c r="E20" s="37"/>
      <c r="F20" s="78">
        <v>228</v>
      </c>
      <c r="G20" s="86">
        <f t="shared" si="1"/>
        <v>52</v>
      </c>
      <c r="H20" s="138">
        <v>176</v>
      </c>
      <c r="I20" s="138">
        <v>112</v>
      </c>
      <c r="J20" s="155">
        <v>64</v>
      </c>
      <c r="K20" s="117">
        <v>57</v>
      </c>
      <c r="L20" s="117">
        <f>L18+L19</f>
        <v>55</v>
      </c>
      <c r="M20" s="78">
        <v>288</v>
      </c>
      <c r="N20" s="86">
        <f t="shared" si="0"/>
        <v>69</v>
      </c>
      <c r="O20" s="60">
        <v>219</v>
      </c>
      <c r="P20" s="60">
        <v>140</v>
      </c>
      <c r="Q20" s="67">
        <v>79</v>
      </c>
      <c r="R20" s="67">
        <f t="shared" si="2"/>
        <v>73</v>
      </c>
      <c r="S20" s="52">
        <f>S18+S19</f>
        <v>67</v>
      </c>
    </row>
    <row r="21" spans="1:19" ht="17.149999999999999" customHeight="1" x14ac:dyDescent="0.3">
      <c r="A21" s="3"/>
      <c r="B21" s="3"/>
      <c r="C21" s="9"/>
      <c r="D21" s="22"/>
      <c r="E21" s="17"/>
      <c r="F21" s="79"/>
      <c r="G21" s="17"/>
      <c r="H21" s="140"/>
      <c r="I21" s="140"/>
      <c r="J21" s="157"/>
      <c r="K21" s="105"/>
      <c r="L21" s="119"/>
      <c r="M21" s="72"/>
      <c r="N21" s="17"/>
      <c r="O21" s="70"/>
      <c r="P21" s="42"/>
      <c r="Q21" s="30"/>
      <c r="R21" s="30"/>
      <c r="S21" s="54"/>
    </row>
    <row r="22" spans="1:19" ht="17.149999999999999" customHeight="1" x14ac:dyDescent="0.3">
      <c r="A22" s="13" t="s">
        <v>25</v>
      </c>
      <c r="B22" s="13"/>
      <c r="C22" s="6"/>
      <c r="D22" s="33"/>
      <c r="E22" s="19"/>
      <c r="F22" s="190"/>
      <c r="G22" s="19"/>
      <c r="H22" s="141"/>
      <c r="I22" s="141"/>
      <c r="J22" s="158"/>
      <c r="K22" s="104"/>
      <c r="L22" s="117"/>
      <c r="M22" s="71"/>
      <c r="N22" s="19"/>
      <c r="O22" s="41"/>
      <c r="P22" s="41"/>
      <c r="Q22" s="28"/>
      <c r="R22" s="28"/>
      <c r="S22" s="52"/>
    </row>
    <row r="23" spans="1:19" ht="17.149999999999999" customHeight="1" x14ac:dyDescent="0.3">
      <c r="A23" s="200" t="s">
        <v>26</v>
      </c>
      <c r="B23" s="201"/>
      <c r="C23" s="201"/>
      <c r="D23" s="202"/>
      <c r="E23" s="34"/>
      <c r="F23" s="82">
        <v>0</v>
      </c>
      <c r="G23" s="83">
        <f>F23-H23</f>
        <v>0</v>
      </c>
      <c r="H23" s="139">
        <v>0</v>
      </c>
      <c r="I23" s="139">
        <v>0</v>
      </c>
      <c r="J23" s="156">
        <v>0</v>
      </c>
      <c r="K23" s="116">
        <v>0</v>
      </c>
      <c r="L23" s="120">
        <v>0</v>
      </c>
      <c r="M23" s="82">
        <v>0</v>
      </c>
      <c r="N23" s="83">
        <f>M23-O23</f>
        <v>0</v>
      </c>
      <c r="O23" s="64">
        <v>0</v>
      </c>
      <c r="P23" s="64">
        <v>0</v>
      </c>
      <c r="Q23" s="66">
        <v>0</v>
      </c>
      <c r="R23" s="66">
        <v>0</v>
      </c>
      <c r="S23" s="55">
        <v>0</v>
      </c>
    </row>
    <row r="24" spans="1:19" ht="17.149999999999999" customHeight="1" x14ac:dyDescent="0.3">
      <c r="A24" s="6" t="s">
        <v>27</v>
      </c>
      <c r="B24" s="6"/>
      <c r="C24" s="6"/>
      <c r="D24" s="7"/>
      <c r="E24" s="19"/>
      <c r="F24" s="77">
        <v>228</v>
      </c>
      <c r="G24" s="84">
        <f>F24-H24</f>
        <v>52</v>
      </c>
      <c r="H24" s="139">
        <v>176</v>
      </c>
      <c r="I24" s="139">
        <v>112</v>
      </c>
      <c r="J24" s="156">
        <v>64</v>
      </c>
      <c r="K24" s="116">
        <v>57</v>
      </c>
      <c r="L24" s="118">
        <v>55</v>
      </c>
      <c r="M24" s="77">
        <v>288</v>
      </c>
      <c r="N24" s="84">
        <f>M24-O24</f>
        <v>69</v>
      </c>
      <c r="O24" s="61">
        <v>219</v>
      </c>
      <c r="P24" s="61">
        <v>140</v>
      </c>
      <c r="Q24" s="65">
        <v>79</v>
      </c>
      <c r="R24" s="65">
        <v>73</v>
      </c>
      <c r="S24" s="53">
        <v>67</v>
      </c>
    </row>
    <row r="25" spans="1:19" ht="17.149999999999999" customHeight="1" x14ac:dyDescent="0.3">
      <c r="A25" s="9"/>
      <c r="B25" s="9"/>
      <c r="C25" s="9"/>
      <c r="D25" s="22"/>
      <c r="E25" s="17"/>
      <c r="F25" s="79"/>
      <c r="G25" s="17"/>
      <c r="H25" s="140"/>
      <c r="I25" s="140"/>
      <c r="J25" s="157"/>
      <c r="K25" s="105"/>
      <c r="L25" s="121"/>
      <c r="M25" s="79"/>
      <c r="N25" s="17"/>
      <c r="O25" s="69"/>
      <c r="P25" s="43"/>
      <c r="Q25" s="29"/>
      <c r="R25" s="29"/>
      <c r="S25" s="56"/>
    </row>
    <row r="26" spans="1:19" ht="17.149999999999999" customHeight="1" x14ac:dyDescent="0.3">
      <c r="A26" s="31" t="s">
        <v>88</v>
      </c>
      <c r="B26" s="31"/>
      <c r="C26" s="32"/>
      <c r="D26" s="33"/>
      <c r="E26" s="19"/>
      <c r="F26" s="73"/>
      <c r="G26" s="19"/>
      <c r="H26" s="141"/>
      <c r="I26" s="141"/>
      <c r="J26" s="158"/>
      <c r="K26" s="104"/>
      <c r="L26" s="122"/>
      <c r="M26" s="73"/>
      <c r="N26" s="19"/>
      <c r="O26" s="44"/>
      <c r="P26" s="44"/>
      <c r="Q26" s="38"/>
      <c r="R26" s="38"/>
      <c r="S26" s="57"/>
    </row>
    <row r="27" spans="1:19" ht="17.149999999999999" customHeight="1" x14ac:dyDescent="0.3">
      <c r="A27" s="35" t="s">
        <v>28</v>
      </c>
      <c r="B27" s="35"/>
      <c r="C27" s="35"/>
      <c r="D27" s="36"/>
      <c r="E27" s="34"/>
      <c r="F27" s="80">
        <v>1.63</v>
      </c>
      <c r="G27" s="87">
        <f>F27-H27</f>
        <v>0.36999999999999988</v>
      </c>
      <c r="H27" s="144">
        <v>1.26</v>
      </c>
      <c r="I27" s="144">
        <v>0.8</v>
      </c>
      <c r="J27" s="159">
        <v>0.45999999999999996</v>
      </c>
      <c r="K27" s="145">
        <v>0.41000000000000003</v>
      </c>
      <c r="L27" s="123">
        <v>0.39</v>
      </c>
      <c r="M27" s="80">
        <v>2.06</v>
      </c>
      <c r="N27" s="87">
        <f>M27-O27</f>
        <v>0.49</v>
      </c>
      <c r="O27" s="62">
        <v>1.57</v>
      </c>
      <c r="P27" s="62">
        <v>1</v>
      </c>
      <c r="Q27" s="39">
        <v>0.57000000000000006</v>
      </c>
      <c r="R27" s="39">
        <v>0.52</v>
      </c>
      <c r="S27" s="58">
        <v>0.48</v>
      </c>
    </row>
    <row r="28" spans="1:19" ht="17.149999999999999" customHeight="1" x14ac:dyDescent="0.3">
      <c r="A28" s="35" t="s">
        <v>29</v>
      </c>
      <c r="B28" s="35"/>
      <c r="C28" s="35"/>
      <c r="D28" s="33"/>
      <c r="E28" s="37"/>
      <c r="F28" s="81">
        <v>1.64</v>
      </c>
      <c r="G28" s="87">
        <f>F28-H28</f>
        <v>0.36999999999999988</v>
      </c>
      <c r="H28" s="144">
        <v>1.27</v>
      </c>
      <c r="I28" s="144">
        <v>0.81</v>
      </c>
      <c r="J28" s="159">
        <v>0.45999999999999996</v>
      </c>
      <c r="K28" s="145">
        <v>0.42000000000000004</v>
      </c>
      <c r="L28" s="123">
        <v>0.39</v>
      </c>
      <c r="M28" s="81">
        <v>2.0699999999999998</v>
      </c>
      <c r="N28" s="87">
        <f>M28-O28</f>
        <v>0.48999999999999977</v>
      </c>
      <c r="O28" s="62">
        <v>1.58</v>
      </c>
      <c r="P28" s="62">
        <v>1.01</v>
      </c>
      <c r="Q28" s="39">
        <v>0.57000000000000006</v>
      </c>
      <c r="R28" s="39">
        <v>0.53</v>
      </c>
      <c r="S28" s="58">
        <v>0.48</v>
      </c>
    </row>
    <row r="29" spans="1:19" ht="17.149999999999999" customHeight="1" x14ac:dyDescent="0.3">
      <c r="A29" s="9"/>
      <c r="B29" s="9"/>
      <c r="C29" s="9"/>
      <c r="D29" s="22"/>
      <c r="E29" s="17"/>
      <c r="F29" s="17"/>
      <c r="G29" s="17"/>
      <c r="H29" s="17"/>
      <c r="I29" s="40"/>
      <c r="J29" s="47"/>
      <c r="K29" s="47"/>
      <c r="L29" s="93"/>
      <c r="M29" s="93"/>
      <c r="N29" s="93"/>
      <c r="O29" s="93"/>
      <c r="P29" s="68"/>
      <c r="Q29" s="68"/>
      <c r="R29" s="68"/>
      <c r="S29" s="93"/>
    </row>
    <row r="30" spans="1:19" ht="16.5" customHeight="1" x14ac:dyDescent="0.3">
      <c r="A30" s="23"/>
      <c r="B30" s="24"/>
      <c r="C30" s="24"/>
      <c r="D30" s="25"/>
      <c r="E30" s="9"/>
      <c r="F30" s="9"/>
      <c r="G30" s="9"/>
      <c r="H30" s="9"/>
      <c r="I30" s="45"/>
      <c r="J30" s="9"/>
      <c r="K30" s="9"/>
      <c r="L30" s="93"/>
      <c r="M30" s="93"/>
      <c r="N30" s="93"/>
      <c r="O30" s="93"/>
      <c r="P30" s="68"/>
      <c r="Q30" s="68"/>
      <c r="R30" s="68"/>
      <c r="S30" s="93"/>
    </row>
    <row r="31" spans="1:19" ht="16.5" customHeight="1" x14ac:dyDescent="0.3">
      <c r="A31" s="68"/>
      <c r="B31" s="68"/>
      <c r="C31" s="68"/>
      <c r="D31" s="94"/>
      <c r="E31" s="9"/>
      <c r="F31" s="9"/>
      <c r="G31" s="9"/>
      <c r="H31" s="9"/>
      <c r="I31" s="9"/>
      <c r="J31" s="9"/>
      <c r="K31" s="9"/>
      <c r="L31" s="93"/>
      <c r="M31" s="93"/>
      <c r="N31" s="93"/>
      <c r="O31" s="93"/>
      <c r="P31" s="68"/>
      <c r="Q31" s="68"/>
      <c r="R31" s="68"/>
      <c r="S31" s="93"/>
    </row>
    <row r="32" spans="1:19" ht="16.5" customHeight="1" x14ac:dyDescent="0.3">
      <c r="A32" s="26"/>
      <c r="B32" s="9"/>
      <c r="C32" s="9"/>
      <c r="D32" s="22"/>
      <c r="E32" s="9"/>
      <c r="F32" s="9"/>
      <c r="G32" s="9"/>
      <c r="H32" s="9"/>
      <c r="I32" s="9"/>
      <c r="J32" s="9"/>
      <c r="K32" s="9"/>
      <c r="L32" s="93"/>
      <c r="M32" s="93"/>
      <c r="N32" s="93"/>
      <c r="O32" s="93"/>
      <c r="P32" s="68"/>
      <c r="Q32" s="68"/>
      <c r="R32" s="68"/>
      <c r="S32" s="93"/>
    </row>
    <row r="33" spans="1:1" ht="13" x14ac:dyDescent="0.3">
      <c r="A33" s="16"/>
    </row>
    <row r="34" spans="1:1" ht="13" x14ac:dyDescent="0.3">
      <c r="A34" s="16"/>
    </row>
    <row r="35" spans="1:1" ht="13" x14ac:dyDescent="0.3">
      <c r="A35" s="16"/>
    </row>
    <row r="40" spans="1:1" ht="13" x14ac:dyDescent="0.3">
      <c r="A40" s="16"/>
    </row>
    <row r="41" spans="1:1" ht="13" x14ac:dyDescent="0.3">
      <c r="A41" s="16"/>
    </row>
  </sheetData>
  <sheetProtection algorithmName="SHA-512" hashValue="aatYSzVd4Jq1ozXEp9rhDz19x04nbCSLfri8Iogrr8bnj8X8Ai/WjytWsZGoTKqIL/5K4D7r5puaYNnA0S0h/w==" saltValue="W5QfSbU9P6wBQwJUbaWmmw==" spinCount="100000" sheet="1" objects="1" scenarios="1"/>
  <mergeCells count="6">
    <mergeCell ref="O4:P4"/>
    <mergeCell ref="A1:I1"/>
    <mergeCell ref="A2:I2"/>
    <mergeCell ref="A3:I3"/>
    <mergeCell ref="A23:D23"/>
    <mergeCell ref="H4:I4"/>
  </mergeCells>
  <pageMargins left="0.78740157480314965" right="0.59055118110236227" top="0.98425196850393704" bottom="0.98425196850393704" header="0.51181102362204722" footer="0.51181102362204722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2"/>
  <sheetViews>
    <sheetView showGridLines="0" zoomScale="80" zoomScaleNormal="80" zoomScaleSheetLayoutView="70" workbookViewId="0">
      <pane xSplit="1" topLeftCell="B1" activePane="topRight" state="frozen"/>
      <selection pane="topRight" activeCell="F7" sqref="F7:G7"/>
    </sheetView>
  </sheetViews>
  <sheetFormatPr baseColWidth="10" defaultColWidth="11.453125" defaultRowHeight="12.5" x14ac:dyDescent="0.25"/>
  <cols>
    <col min="1" max="1" width="24.1796875" style="2" customWidth="1"/>
    <col min="2" max="3" width="14.453125" style="2" customWidth="1"/>
    <col min="4" max="7" width="14.453125" style="1" customWidth="1"/>
    <col min="8" max="11" width="14.453125" style="2" customWidth="1"/>
    <col min="12" max="16384" width="11.453125" style="2"/>
  </cols>
  <sheetData>
    <row r="1" spans="1:11" ht="18" x14ac:dyDescent="0.4">
      <c r="A1" s="197" t="s">
        <v>0</v>
      </c>
      <c r="B1" s="197"/>
      <c r="C1" s="197"/>
      <c r="H1" s="68"/>
      <c r="I1" s="68"/>
      <c r="J1" s="68"/>
      <c r="K1" s="68"/>
    </row>
    <row r="2" spans="1:11" ht="15.5" x14ac:dyDescent="0.35">
      <c r="A2" s="198" t="s">
        <v>30</v>
      </c>
      <c r="B2" s="198"/>
      <c r="C2" s="198"/>
      <c r="D2" s="209"/>
      <c r="E2" s="209"/>
      <c r="H2" s="68"/>
      <c r="I2" s="68"/>
      <c r="J2" s="68"/>
      <c r="K2" s="68"/>
    </row>
    <row r="3" spans="1:11" ht="15.5" x14ac:dyDescent="0.35">
      <c r="A3" s="91"/>
      <c r="B3" s="91"/>
      <c r="C3" s="91"/>
      <c r="D3" s="95"/>
      <c r="E3" s="95"/>
      <c r="H3" s="68"/>
      <c r="I3" s="68"/>
      <c r="J3" s="68"/>
      <c r="K3" s="68"/>
    </row>
    <row r="4" spans="1:11" ht="15.5" x14ac:dyDescent="0.35">
      <c r="A4" s="91"/>
      <c r="B4" s="91"/>
      <c r="C4" s="91"/>
      <c r="D4" s="95"/>
      <c r="E4" s="95"/>
      <c r="H4" s="68"/>
      <c r="I4" s="68"/>
      <c r="J4" s="68"/>
      <c r="K4" s="68"/>
    </row>
    <row r="5" spans="1:11" ht="15.5" x14ac:dyDescent="0.35">
      <c r="A5" s="91"/>
      <c r="B5" s="91"/>
      <c r="C5" s="203"/>
      <c r="D5" s="203"/>
      <c r="E5" s="203"/>
      <c r="F5" s="203"/>
      <c r="G5" s="203"/>
      <c r="H5" s="203"/>
      <c r="I5" s="203"/>
      <c r="J5" s="203"/>
      <c r="K5" s="203"/>
    </row>
    <row r="6" spans="1:11" ht="14.5" thickBot="1" x14ac:dyDescent="0.35">
      <c r="A6" s="174" t="s">
        <v>64</v>
      </c>
      <c r="B6" s="175"/>
      <c r="C6" s="175"/>
      <c r="D6" s="143"/>
      <c r="E6" s="143"/>
      <c r="F6" s="143"/>
      <c r="G6" s="143"/>
      <c r="H6" s="142"/>
      <c r="I6" s="142"/>
      <c r="J6" s="142"/>
      <c r="K6" s="142"/>
    </row>
    <row r="7" spans="1:11" ht="14.15" customHeight="1" x14ac:dyDescent="0.3">
      <c r="A7" s="103" t="s">
        <v>2</v>
      </c>
      <c r="B7" s="176" t="s">
        <v>49</v>
      </c>
      <c r="C7" s="177" t="s">
        <v>63</v>
      </c>
      <c r="D7" s="204" t="s">
        <v>31</v>
      </c>
      <c r="E7" s="205"/>
      <c r="F7" s="206" t="s">
        <v>32</v>
      </c>
      <c r="G7" s="207"/>
      <c r="H7" s="208" t="s">
        <v>33</v>
      </c>
      <c r="I7" s="207"/>
      <c r="J7" s="208" t="s">
        <v>34</v>
      </c>
      <c r="K7" s="207"/>
    </row>
    <row r="8" spans="1:11" ht="14" x14ac:dyDescent="0.3">
      <c r="A8" s="101" t="s">
        <v>54</v>
      </c>
      <c r="B8" s="161">
        <v>1579</v>
      </c>
      <c r="C8" s="163">
        <v>1618</v>
      </c>
      <c r="D8" s="178">
        <f>B8-C8</f>
        <v>-39</v>
      </c>
      <c r="E8" s="179">
        <f>D8/C8</f>
        <v>-2.4103831891223733E-2</v>
      </c>
      <c r="F8" s="165">
        <v>-36</v>
      </c>
      <c r="G8" s="134">
        <f>F8/C8</f>
        <v>-2.2249690976514216E-2</v>
      </c>
      <c r="H8" s="167">
        <v>0</v>
      </c>
      <c r="I8" s="134">
        <f>H8/C8</f>
        <v>0</v>
      </c>
      <c r="J8" s="128">
        <v>-3</v>
      </c>
      <c r="K8" s="133">
        <f>J8/C8</f>
        <v>-1.854140914709518E-3</v>
      </c>
    </row>
    <row r="9" spans="1:11" ht="14" x14ac:dyDescent="0.3">
      <c r="A9" s="101" t="s">
        <v>55</v>
      </c>
      <c r="B9" s="161">
        <v>718</v>
      </c>
      <c r="C9" s="163">
        <v>706</v>
      </c>
      <c r="D9" s="180">
        <f>B9-C9</f>
        <v>12</v>
      </c>
      <c r="E9" s="179">
        <f>D9/C9</f>
        <v>1.69971671388102E-2</v>
      </c>
      <c r="F9" s="165">
        <v>-9</v>
      </c>
      <c r="G9" s="134">
        <f>F9/C9</f>
        <v>-1.2747875354107648E-2</v>
      </c>
      <c r="H9" s="168">
        <v>17</v>
      </c>
      <c r="I9" s="134">
        <f t="shared" ref="I9:I10" si="0">H9/C9</f>
        <v>2.4079320113314446E-2</v>
      </c>
      <c r="J9" s="128">
        <v>4</v>
      </c>
      <c r="K9" s="133">
        <f>J9/C9</f>
        <v>5.6657223796033997E-3</v>
      </c>
    </row>
    <row r="10" spans="1:11" ht="14" x14ac:dyDescent="0.3">
      <c r="A10" s="100" t="s">
        <v>35</v>
      </c>
      <c r="B10" s="161">
        <v>418</v>
      </c>
      <c r="C10" s="163">
        <v>409</v>
      </c>
      <c r="D10" s="181">
        <f>B10-C10</f>
        <v>9</v>
      </c>
      <c r="E10" s="179">
        <f>D10/C10</f>
        <v>2.2004889975550123E-2</v>
      </c>
      <c r="F10" s="165">
        <v>-3</v>
      </c>
      <c r="G10" s="134">
        <f>F10/C10</f>
        <v>-7.3349633251833741E-3</v>
      </c>
      <c r="H10" s="169">
        <v>1</v>
      </c>
      <c r="I10" s="134">
        <f t="shared" si="0"/>
        <v>2.4449877750611247E-3</v>
      </c>
      <c r="J10" s="128">
        <v>11</v>
      </c>
      <c r="K10" s="133">
        <f>J10/C10</f>
        <v>2.6894865525672371E-2</v>
      </c>
    </row>
    <row r="11" spans="1:11" ht="14" x14ac:dyDescent="0.3">
      <c r="A11" s="101" t="s">
        <v>36</v>
      </c>
      <c r="B11" s="161">
        <v>-143</v>
      </c>
      <c r="C11" s="163">
        <v>-166</v>
      </c>
      <c r="D11" s="182">
        <f>B11-C11</f>
        <v>23</v>
      </c>
      <c r="E11" s="183" t="s">
        <v>37</v>
      </c>
      <c r="F11" s="165">
        <v>22</v>
      </c>
      <c r="G11" s="132" t="s">
        <v>37</v>
      </c>
      <c r="H11" s="170" t="s">
        <v>37</v>
      </c>
      <c r="I11" s="132" t="s">
        <v>37</v>
      </c>
      <c r="J11" s="146">
        <v>1</v>
      </c>
      <c r="K11" s="132" t="s">
        <v>37</v>
      </c>
    </row>
    <row r="12" spans="1:11" ht="14.5" thickBot="1" x14ac:dyDescent="0.35">
      <c r="A12" s="102" t="s">
        <v>38</v>
      </c>
      <c r="B12" s="162">
        <f>SUM(B8:B11)</f>
        <v>2572</v>
      </c>
      <c r="C12" s="164">
        <f>SUM(C8:C11)</f>
        <v>2567</v>
      </c>
      <c r="D12" s="184">
        <f>B12-C12</f>
        <v>5</v>
      </c>
      <c r="E12" s="185">
        <f>D12/C12</f>
        <v>1.9477989871445266E-3</v>
      </c>
      <c r="F12" s="166">
        <f>SUM(F8:F11)</f>
        <v>-26</v>
      </c>
      <c r="G12" s="135">
        <f>F12/C12</f>
        <v>-1.0128554733151539E-2</v>
      </c>
      <c r="H12" s="171">
        <f>SUM(H8:H11)</f>
        <v>18</v>
      </c>
      <c r="I12" s="135">
        <f>H12/C12</f>
        <v>7.012076353720296E-3</v>
      </c>
      <c r="J12" s="117">
        <f>SUM(J8:J11)</f>
        <v>13</v>
      </c>
      <c r="K12" s="147">
        <v>0</v>
      </c>
    </row>
    <row r="13" spans="1:11" ht="14" x14ac:dyDescent="0.3">
      <c r="A13" s="92"/>
      <c r="B13" s="92"/>
      <c r="C13" s="92"/>
      <c r="H13" s="68"/>
      <c r="I13" s="68"/>
      <c r="J13" s="68"/>
      <c r="K13" s="68"/>
    </row>
    <row r="14" spans="1:11" ht="14.5" thickBot="1" x14ac:dyDescent="0.35">
      <c r="A14" s="174" t="s">
        <v>65</v>
      </c>
      <c r="B14" s="175"/>
      <c r="C14" s="175"/>
      <c r="D14" s="143"/>
      <c r="E14" s="143"/>
      <c r="F14" s="143"/>
      <c r="G14" s="143"/>
      <c r="H14" s="142"/>
      <c r="I14" s="142"/>
      <c r="J14" s="142"/>
      <c r="K14" s="142"/>
    </row>
    <row r="15" spans="1:11" ht="14.15" customHeight="1" x14ac:dyDescent="0.3">
      <c r="A15" s="103" t="s">
        <v>2</v>
      </c>
      <c r="B15" s="176" t="s">
        <v>48</v>
      </c>
      <c r="C15" s="177" t="s">
        <v>62</v>
      </c>
      <c r="D15" s="204" t="s">
        <v>31</v>
      </c>
      <c r="E15" s="205"/>
      <c r="F15" s="206" t="s">
        <v>32</v>
      </c>
      <c r="G15" s="207"/>
      <c r="H15" s="208" t="s">
        <v>33</v>
      </c>
      <c r="I15" s="207"/>
      <c r="J15" s="208" t="s">
        <v>34</v>
      </c>
      <c r="K15" s="207"/>
    </row>
    <row r="16" spans="1:11" ht="14" x14ac:dyDescent="0.3">
      <c r="A16" s="101" t="s">
        <v>54</v>
      </c>
      <c r="B16" s="161">
        <f>B8-B24</f>
        <v>378</v>
      </c>
      <c r="C16" s="163">
        <f>C8-C24</f>
        <v>381</v>
      </c>
      <c r="D16" s="178">
        <f>B16-C16</f>
        <v>-3</v>
      </c>
      <c r="E16" s="179">
        <f>D16/C16</f>
        <v>-7.874015748031496E-3</v>
      </c>
      <c r="F16" s="165">
        <v>-5</v>
      </c>
      <c r="G16" s="134">
        <f>F16/C16</f>
        <v>-1.3123359580052493E-2</v>
      </c>
      <c r="H16" s="167">
        <v>0</v>
      </c>
      <c r="I16" s="134">
        <f>H16/C16</f>
        <v>0</v>
      </c>
      <c r="J16" s="128">
        <v>2</v>
      </c>
      <c r="K16" s="133">
        <v>0</v>
      </c>
    </row>
    <row r="17" spans="1:14" ht="14" x14ac:dyDescent="0.3">
      <c r="A17" s="101" t="s">
        <v>55</v>
      </c>
      <c r="B17" s="161">
        <f t="shared" ref="B17:B19" si="1">B9-B25</f>
        <v>183</v>
      </c>
      <c r="C17" s="163">
        <f t="shared" ref="C17" si="2">C9-C25</f>
        <v>164</v>
      </c>
      <c r="D17" s="180">
        <f>B17-C17</f>
        <v>19</v>
      </c>
      <c r="E17" s="179">
        <f>D17/C17</f>
        <v>0.11585365853658537</v>
      </c>
      <c r="F17" s="165">
        <v>13</v>
      </c>
      <c r="G17" s="134">
        <f>F17/C17</f>
        <v>7.926829268292683E-2</v>
      </c>
      <c r="H17" s="168">
        <v>5</v>
      </c>
      <c r="I17" s="134">
        <f t="shared" ref="I17:I20" si="3">H17/C17</f>
        <v>3.048780487804878E-2</v>
      </c>
      <c r="J17" s="128">
        <v>1</v>
      </c>
      <c r="K17" s="133">
        <f t="shared" ref="K17:K20" si="4">J17/C17</f>
        <v>6.0975609756097563E-3</v>
      </c>
      <c r="L17" s="68"/>
      <c r="M17" s="68"/>
    </row>
    <row r="18" spans="1:14" ht="14" x14ac:dyDescent="0.3">
      <c r="A18" s="100" t="s">
        <v>35</v>
      </c>
      <c r="B18" s="161">
        <f t="shared" si="1"/>
        <v>98</v>
      </c>
      <c r="C18" s="163">
        <f t="shared" ref="C18" si="5">C10-C26</f>
        <v>105</v>
      </c>
      <c r="D18" s="181">
        <f>B18-C18</f>
        <v>-7</v>
      </c>
      <c r="E18" s="179">
        <f>D18/C18</f>
        <v>-6.6666666666666666E-2</v>
      </c>
      <c r="F18" s="165">
        <v>-7</v>
      </c>
      <c r="G18" s="134">
        <f>F18/C18</f>
        <v>-6.6666666666666666E-2</v>
      </c>
      <c r="H18" s="169">
        <v>1</v>
      </c>
      <c r="I18" s="134">
        <f t="shared" si="3"/>
        <v>9.5238095238095247E-3</v>
      </c>
      <c r="J18" s="128">
        <v>-1</v>
      </c>
      <c r="K18" s="133">
        <f t="shared" si="4"/>
        <v>-9.5238095238095247E-3</v>
      </c>
      <c r="L18" s="68"/>
      <c r="M18" s="68"/>
    </row>
    <row r="19" spans="1:14" ht="14" x14ac:dyDescent="0.3">
      <c r="A19" s="101" t="s">
        <v>36</v>
      </c>
      <c r="B19" s="161">
        <f t="shared" si="1"/>
        <v>-39</v>
      </c>
      <c r="C19" s="163">
        <f t="shared" ref="C19" si="6">C11-C27</f>
        <v>-36</v>
      </c>
      <c r="D19" s="182">
        <f>B19-C19</f>
        <v>-3</v>
      </c>
      <c r="E19" s="183" t="s">
        <v>37</v>
      </c>
      <c r="F19" s="165">
        <v>-4</v>
      </c>
      <c r="G19" s="132" t="s">
        <v>37</v>
      </c>
      <c r="H19" s="170" t="s">
        <v>37</v>
      </c>
      <c r="I19" s="132" t="s">
        <v>37</v>
      </c>
      <c r="J19" s="146">
        <v>1</v>
      </c>
      <c r="K19" s="132" t="s">
        <v>37</v>
      </c>
      <c r="L19" s="68"/>
      <c r="M19" s="68"/>
    </row>
    <row r="20" spans="1:14" ht="14.5" thickBot="1" x14ac:dyDescent="0.35">
      <c r="A20" s="102" t="s">
        <v>38</v>
      </c>
      <c r="B20" s="162">
        <f>SUM(B16:B19)</f>
        <v>620</v>
      </c>
      <c r="C20" s="164">
        <f>SUM(C16:C19)</f>
        <v>614</v>
      </c>
      <c r="D20" s="184">
        <f>B20-C20</f>
        <v>6</v>
      </c>
      <c r="E20" s="185">
        <f t="shared" ref="E20" si="7">D20/C20</f>
        <v>9.7719869706840382E-3</v>
      </c>
      <c r="F20" s="166">
        <f>SUM(F16:F19)</f>
        <v>-3</v>
      </c>
      <c r="G20" s="135">
        <f>F20/C20</f>
        <v>-4.8859934853420191E-3</v>
      </c>
      <c r="H20" s="171">
        <f>SUM(H16:H19)</f>
        <v>6</v>
      </c>
      <c r="I20" s="135">
        <f t="shared" si="3"/>
        <v>9.7719869706840382E-3</v>
      </c>
      <c r="J20" s="117">
        <f>SUM(J16:J19)</f>
        <v>3</v>
      </c>
      <c r="K20" s="147">
        <f t="shared" si="4"/>
        <v>4.8859934853420191E-3</v>
      </c>
      <c r="L20" s="68"/>
      <c r="M20" s="68"/>
    </row>
    <row r="21" spans="1:14" ht="14" hidden="1" x14ac:dyDescent="0.3">
      <c r="A21" s="3"/>
      <c r="B21" s="5"/>
      <c r="C21" s="5"/>
      <c r="H21" s="68"/>
      <c r="I21" s="68"/>
      <c r="J21" s="68"/>
      <c r="K21" s="68"/>
      <c r="L21" s="68"/>
      <c r="M21" s="68"/>
    </row>
    <row r="22" spans="1:14" ht="14.5" hidden="1" thickBot="1" x14ac:dyDescent="0.35">
      <c r="A22" s="174" t="s">
        <v>66</v>
      </c>
      <c r="B22" s="175"/>
      <c r="C22" s="175"/>
      <c r="D22" s="143"/>
      <c r="E22" s="143"/>
      <c r="F22" s="143"/>
      <c r="G22" s="143"/>
      <c r="H22" s="142"/>
      <c r="I22" s="142"/>
      <c r="J22" s="142"/>
      <c r="K22" s="142"/>
      <c r="L22" s="151"/>
      <c r="M22" s="151"/>
      <c r="N22" s="172"/>
    </row>
    <row r="23" spans="1:14" ht="14.15" hidden="1" customHeight="1" x14ac:dyDescent="0.3">
      <c r="A23" s="103" t="s">
        <v>2</v>
      </c>
      <c r="B23" s="176" t="s">
        <v>47</v>
      </c>
      <c r="C23" s="177" t="s">
        <v>61</v>
      </c>
      <c r="D23" s="204" t="s">
        <v>31</v>
      </c>
      <c r="E23" s="205"/>
      <c r="F23" s="206" t="s">
        <v>32</v>
      </c>
      <c r="G23" s="207"/>
      <c r="H23" s="208" t="s">
        <v>33</v>
      </c>
      <c r="I23" s="207"/>
      <c r="J23" s="208" t="s">
        <v>34</v>
      </c>
      <c r="K23" s="207"/>
      <c r="L23" s="151"/>
      <c r="M23" s="151"/>
      <c r="N23" s="172"/>
    </row>
    <row r="24" spans="1:14" ht="14" hidden="1" x14ac:dyDescent="0.3">
      <c r="A24" s="101" t="s">
        <v>54</v>
      </c>
      <c r="B24" s="161">
        <v>1201</v>
      </c>
      <c r="C24" s="163">
        <v>1237</v>
      </c>
      <c r="D24" s="178">
        <f>B24-C24</f>
        <v>-36</v>
      </c>
      <c r="E24" s="179">
        <f>D24/C24</f>
        <v>-2.9102667744543249E-2</v>
      </c>
      <c r="F24" s="165">
        <v>-31</v>
      </c>
      <c r="G24" s="134">
        <f>F24/C24</f>
        <v>-2.5060630557801132E-2</v>
      </c>
      <c r="H24" s="167">
        <v>0</v>
      </c>
      <c r="I24" s="134">
        <f>H24/C24</f>
        <v>0</v>
      </c>
      <c r="J24" s="128">
        <v>-5</v>
      </c>
      <c r="K24" s="133">
        <f>J24/C24</f>
        <v>-4.0420371867421184E-3</v>
      </c>
      <c r="L24" s="151"/>
      <c r="M24" s="151"/>
      <c r="N24" s="172"/>
    </row>
    <row r="25" spans="1:14" ht="14" hidden="1" x14ac:dyDescent="0.3">
      <c r="A25" s="101" t="s">
        <v>55</v>
      </c>
      <c r="B25" s="161">
        <v>535</v>
      </c>
      <c r="C25" s="163">
        <v>542</v>
      </c>
      <c r="D25" s="180">
        <f t="shared" ref="D25:D27" si="8">B25-C25</f>
        <v>-7</v>
      </c>
      <c r="E25" s="179">
        <f t="shared" ref="E25:E28" si="9">D25/C25</f>
        <v>-1.2915129151291513E-2</v>
      </c>
      <c r="F25" s="165">
        <v>-22</v>
      </c>
      <c r="G25" s="134">
        <f t="shared" ref="G25:G28" si="10">F25/C25</f>
        <v>-4.0590405904059039E-2</v>
      </c>
      <c r="H25" s="168">
        <v>12</v>
      </c>
      <c r="I25" s="134">
        <f t="shared" ref="I25:I28" si="11">H25/C25</f>
        <v>2.2140221402214021E-2</v>
      </c>
      <c r="J25" s="128">
        <v>3</v>
      </c>
      <c r="K25" s="133">
        <f t="shared" ref="K25:K26" si="12">J25/C25</f>
        <v>5.5350553505535052E-3</v>
      </c>
      <c r="L25" s="151"/>
      <c r="M25" s="173"/>
      <c r="N25" s="172"/>
    </row>
    <row r="26" spans="1:14" ht="14" hidden="1" x14ac:dyDescent="0.3">
      <c r="A26" s="100" t="s">
        <v>35</v>
      </c>
      <c r="B26" s="161">
        <v>320</v>
      </c>
      <c r="C26" s="163">
        <v>304</v>
      </c>
      <c r="D26" s="181">
        <f t="shared" si="8"/>
        <v>16</v>
      </c>
      <c r="E26" s="179">
        <f t="shared" si="9"/>
        <v>5.2631578947368418E-2</v>
      </c>
      <c r="F26" s="165">
        <v>4</v>
      </c>
      <c r="G26" s="134">
        <f t="shared" si="10"/>
        <v>1.3157894736842105E-2</v>
      </c>
      <c r="H26" s="169">
        <v>0</v>
      </c>
      <c r="I26" s="134">
        <f t="shared" si="11"/>
        <v>0</v>
      </c>
      <c r="J26" s="128">
        <v>12</v>
      </c>
      <c r="K26" s="133">
        <f t="shared" si="12"/>
        <v>3.9473684210526314E-2</v>
      </c>
      <c r="L26" s="151"/>
      <c r="M26" s="173"/>
      <c r="N26" s="172"/>
    </row>
    <row r="27" spans="1:14" ht="14" hidden="1" x14ac:dyDescent="0.3">
      <c r="A27" s="101" t="s">
        <v>36</v>
      </c>
      <c r="B27" s="161">
        <v>-104</v>
      </c>
      <c r="C27" s="163">
        <v>-130</v>
      </c>
      <c r="D27" s="182">
        <f t="shared" si="8"/>
        <v>26</v>
      </c>
      <c r="E27" s="183" t="s">
        <v>37</v>
      </c>
      <c r="F27" s="165">
        <v>26</v>
      </c>
      <c r="G27" s="132" t="s">
        <v>37</v>
      </c>
      <c r="H27" s="170" t="s">
        <v>37</v>
      </c>
      <c r="I27" s="132" t="s">
        <v>37</v>
      </c>
      <c r="J27" s="146" t="s">
        <v>37</v>
      </c>
      <c r="K27" s="132" t="s">
        <v>37</v>
      </c>
      <c r="L27" s="68"/>
      <c r="M27" s="68"/>
    </row>
    <row r="28" spans="1:14" ht="14.5" hidden="1" thickBot="1" x14ac:dyDescent="0.35">
      <c r="A28" s="102" t="s">
        <v>38</v>
      </c>
      <c r="B28" s="162">
        <f>SUM(B24:B27)</f>
        <v>1952</v>
      </c>
      <c r="C28" s="164">
        <f>SUM(C24:C27)</f>
        <v>1953</v>
      </c>
      <c r="D28" s="184">
        <f>B28-C28</f>
        <v>-1</v>
      </c>
      <c r="E28" s="185">
        <f t="shared" si="9"/>
        <v>-5.1203277009728623E-4</v>
      </c>
      <c r="F28" s="166">
        <f>SUM(F24:F27)</f>
        <v>-23</v>
      </c>
      <c r="G28" s="135">
        <f t="shared" si="10"/>
        <v>-1.1776753712237584E-2</v>
      </c>
      <c r="H28" s="171">
        <f>SUM(H24:H27)</f>
        <v>12</v>
      </c>
      <c r="I28" s="135">
        <f t="shared" si="11"/>
        <v>6.1443932411674347E-3</v>
      </c>
      <c r="J28" s="117">
        <f>SUM(J24:J27)</f>
        <v>10</v>
      </c>
      <c r="K28" s="147">
        <v>0</v>
      </c>
      <c r="L28" s="68"/>
      <c r="M28" s="68"/>
    </row>
    <row r="29" spans="1:14" x14ac:dyDescent="0.25">
      <c r="A29" s="1"/>
      <c r="B29" s="68"/>
      <c r="C29" s="68"/>
      <c r="H29" s="68"/>
      <c r="I29" s="68"/>
      <c r="J29" s="68"/>
      <c r="K29" s="68"/>
      <c r="L29" s="68"/>
      <c r="M29" s="68"/>
    </row>
    <row r="30" spans="1:14" ht="14.5" thickBot="1" x14ac:dyDescent="0.35">
      <c r="A30" s="174" t="s">
        <v>67</v>
      </c>
      <c r="B30" s="175"/>
      <c r="C30" s="175"/>
      <c r="D30" s="143"/>
      <c r="E30" s="143"/>
      <c r="F30" s="143"/>
      <c r="G30" s="143"/>
      <c r="H30" s="142"/>
      <c r="I30" s="142"/>
      <c r="J30" s="142"/>
      <c r="K30" s="142"/>
      <c r="L30" s="68"/>
      <c r="M30" s="68"/>
    </row>
    <row r="31" spans="1:14" ht="14.15" customHeight="1" x14ac:dyDescent="0.3">
      <c r="A31" s="103" t="s">
        <v>2</v>
      </c>
      <c r="B31" s="176" t="s">
        <v>50</v>
      </c>
      <c r="C31" s="177" t="s">
        <v>60</v>
      </c>
      <c r="D31" s="204" t="s">
        <v>31</v>
      </c>
      <c r="E31" s="205"/>
      <c r="F31" s="206" t="s">
        <v>32</v>
      </c>
      <c r="G31" s="207"/>
      <c r="H31" s="208" t="s">
        <v>33</v>
      </c>
      <c r="I31" s="207"/>
      <c r="J31" s="208" t="s">
        <v>34</v>
      </c>
      <c r="K31" s="207"/>
      <c r="L31" s="68"/>
      <c r="M31" s="68"/>
    </row>
    <row r="32" spans="1:14" ht="14" x14ac:dyDescent="0.3">
      <c r="A32" s="101" t="s">
        <v>54</v>
      </c>
      <c r="B32" s="161">
        <f>B24-B40</f>
        <v>402</v>
      </c>
      <c r="C32" s="163">
        <f>C24-C40</f>
        <v>408</v>
      </c>
      <c r="D32" s="178">
        <f>B32-C32</f>
        <v>-6</v>
      </c>
      <c r="E32" s="179">
        <f>D32/C32</f>
        <v>-1.4705882352941176E-2</v>
      </c>
      <c r="F32" s="165">
        <f>F24-F40</f>
        <v>-6</v>
      </c>
      <c r="G32" s="134">
        <f>F32/C32</f>
        <v>-1.4705882352941176E-2</v>
      </c>
      <c r="H32" s="167">
        <f>H24-H40</f>
        <v>0</v>
      </c>
      <c r="I32" s="134">
        <v>0</v>
      </c>
      <c r="J32" s="128">
        <f>J24-J40</f>
        <v>0</v>
      </c>
      <c r="K32" s="133">
        <f>J32/C32</f>
        <v>0</v>
      </c>
      <c r="L32" s="68"/>
      <c r="M32" s="68"/>
    </row>
    <row r="33" spans="1:13" ht="14" x14ac:dyDescent="0.3">
      <c r="A33" s="101" t="s">
        <v>55</v>
      </c>
      <c r="B33" s="161">
        <f>B25-B41</f>
        <v>180</v>
      </c>
      <c r="C33" s="163">
        <f>C25-C41</f>
        <v>173</v>
      </c>
      <c r="D33" s="180">
        <f>B33-C33</f>
        <v>7</v>
      </c>
      <c r="E33" s="179">
        <f t="shared" ref="E33:E36" si="13">D33/C33</f>
        <v>4.046242774566474E-2</v>
      </c>
      <c r="F33" s="165">
        <f t="shared" ref="F33:F35" si="14">F25-F41</f>
        <v>-2</v>
      </c>
      <c r="G33" s="134">
        <f t="shared" ref="G33:G34" si="15">F33/C33</f>
        <v>-1.1560693641618497E-2</v>
      </c>
      <c r="H33" s="168">
        <f t="shared" ref="H33:H34" si="16">H25-H41</f>
        <v>7</v>
      </c>
      <c r="I33" s="134">
        <f t="shared" ref="I33:I36" si="17">H33/C33</f>
        <v>4.046242774566474E-2</v>
      </c>
      <c r="J33" s="128">
        <f t="shared" ref="J33:J34" si="18">J25-J41</f>
        <v>2</v>
      </c>
      <c r="K33" s="133">
        <f t="shared" ref="K33:K36" si="19">J33/C33</f>
        <v>1.1560693641618497E-2</v>
      </c>
      <c r="L33" s="68"/>
      <c r="M33" s="68"/>
    </row>
    <row r="34" spans="1:13" ht="14" x14ac:dyDescent="0.3">
      <c r="A34" s="100" t="s">
        <v>35</v>
      </c>
      <c r="B34" s="161">
        <f>B26-B42</f>
        <v>108</v>
      </c>
      <c r="C34" s="163">
        <f t="shared" ref="C34:C35" si="20">C26-C42</f>
        <v>105</v>
      </c>
      <c r="D34" s="181">
        <f>B34-C34</f>
        <v>3</v>
      </c>
      <c r="E34" s="179">
        <f t="shared" si="13"/>
        <v>2.8571428571428571E-2</v>
      </c>
      <c r="F34" s="165">
        <f t="shared" si="14"/>
        <v>-1</v>
      </c>
      <c r="G34" s="134">
        <f t="shared" si="15"/>
        <v>-9.5238095238095247E-3</v>
      </c>
      <c r="H34" s="169">
        <f t="shared" si="16"/>
        <v>0</v>
      </c>
      <c r="I34" s="134">
        <f t="shared" si="17"/>
        <v>0</v>
      </c>
      <c r="J34" s="128">
        <f t="shared" si="18"/>
        <v>4</v>
      </c>
      <c r="K34" s="133">
        <f t="shared" si="19"/>
        <v>3.8095238095238099E-2</v>
      </c>
      <c r="L34" s="68"/>
      <c r="M34" s="68"/>
    </row>
    <row r="35" spans="1:13" ht="14" x14ac:dyDescent="0.3">
      <c r="A35" s="101" t="s">
        <v>36</v>
      </c>
      <c r="B35" s="161">
        <f>B27-B43</f>
        <v>-34</v>
      </c>
      <c r="C35" s="163">
        <f t="shared" si="20"/>
        <v>-44</v>
      </c>
      <c r="D35" s="182">
        <f>B35-C35</f>
        <v>10</v>
      </c>
      <c r="E35" s="183" t="s">
        <v>37</v>
      </c>
      <c r="F35" s="165">
        <f t="shared" si="14"/>
        <v>10</v>
      </c>
      <c r="G35" s="132" t="s">
        <v>37</v>
      </c>
      <c r="H35" s="170" t="s">
        <v>37</v>
      </c>
      <c r="I35" s="132" t="s">
        <v>37</v>
      </c>
      <c r="J35" s="146" t="s">
        <v>37</v>
      </c>
      <c r="K35" s="132" t="s">
        <v>37</v>
      </c>
      <c r="L35" s="68"/>
      <c r="M35" s="68"/>
    </row>
    <row r="36" spans="1:13" ht="14.5" thickBot="1" x14ac:dyDescent="0.35">
      <c r="A36" s="102" t="s">
        <v>38</v>
      </c>
      <c r="B36" s="162">
        <f>SUM(B32:B35)</f>
        <v>656</v>
      </c>
      <c r="C36" s="164">
        <f>SUM(C32:C35)</f>
        <v>642</v>
      </c>
      <c r="D36" s="184">
        <f>SUM(D32:D35)</f>
        <v>14</v>
      </c>
      <c r="E36" s="185">
        <f t="shared" si="13"/>
        <v>2.1806853582554516E-2</v>
      </c>
      <c r="F36" s="166">
        <f>SUM(F32:F35)</f>
        <v>1</v>
      </c>
      <c r="G36" s="135">
        <f>F36/C36</f>
        <v>1.557632398753894E-3</v>
      </c>
      <c r="H36" s="171">
        <f>SUM(H32:H35)</f>
        <v>7</v>
      </c>
      <c r="I36" s="135">
        <f t="shared" si="17"/>
        <v>1.0903426791277258E-2</v>
      </c>
      <c r="J36" s="117">
        <f>SUM(J32:J35)</f>
        <v>6</v>
      </c>
      <c r="K36" s="147">
        <f t="shared" si="19"/>
        <v>9.3457943925233638E-3</v>
      </c>
      <c r="L36" s="68"/>
      <c r="M36" s="68"/>
    </row>
    <row r="37" spans="1:13" hidden="1" x14ac:dyDescent="0.25">
      <c r="A37" s="68"/>
      <c r="B37" s="68"/>
      <c r="C37" s="68"/>
      <c r="H37" s="68"/>
      <c r="I37" s="68"/>
      <c r="J37" s="93"/>
      <c r="K37" s="68"/>
      <c r="L37" s="151"/>
      <c r="M37" s="151"/>
    </row>
    <row r="38" spans="1:13" ht="14.5" hidden="1" thickBot="1" x14ac:dyDescent="0.35">
      <c r="A38" s="174" t="s">
        <v>6</v>
      </c>
      <c r="B38" s="175"/>
      <c r="C38" s="175"/>
      <c r="D38" s="143"/>
      <c r="E38" s="143"/>
      <c r="F38" s="143"/>
      <c r="G38" s="143"/>
      <c r="H38" s="142"/>
      <c r="I38" s="142"/>
      <c r="J38" s="142"/>
      <c r="K38" s="142"/>
      <c r="L38" s="151"/>
      <c r="M38" s="151"/>
    </row>
    <row r="39" spans="1:13" ht="14.15" hidden="1" customHeight="1" x14ac:dyDescent="0.3">
      <c r="A39" s="103" t="s">
        <v>2</v>
      </c>
      <c r="B39" s="176" t="s">
        <v>51</v>
      </c>
      <c r="C39" s="177" t="s">
        <v>59</v>
      </c>
      <c r="D39" s="204" t="s">
        <v>31</v>
      </c>
      <c r="E39" s="205"/>
      <c r="F39" s="206" t="s">
        <v>32</v>
      </c>
      <c r="G39" s="207"/>
      <c r="H39" s="208" t="s">
        <v>33</v>
      </c>
      <c r="I39" s="207"/>
      <c r="J39" s="208" t="s">
        <v>34</v>
      </c>
      <c r="K39" s="207"/>
      <c r="L39" s="151"/>
      <c r="M39" s="151"/>
    </row>
    <row r="40" spans="1:13" ht="14" hidden="1" x14ac:dyDescent="0.3">
      <c r="A40" s="101" t="s">
        <v>54</v>
      </c>
      <c r="B40" s="161">
        <f t="shared" ref="B40:B43" si="21">B48+B56</f>
        <v>799</v>
      </c>
      <c r="C40" s="163">
        <v>829</v>
      </c>
      <c r="D40" s="178">
        <f>B40-C40</f>
        <v>-30</v>
      </c>
      <c r="E40" s="179">
        <f>D40/C40</f>
        <v>-3.6188178528347409E-2</v>
      </c>
      <c r="F40" s="165">
        <f>F56+F48</f>
        <v>-25</v>
      </c>
      <c r="G40" s="134">
        <f>F40/C40</f>
        <v>-3.0156815440289506E-2</v>
      </c>
      <c r="H40" s="167">
        <v>0</v>
      </c>
      <c r="I40" s="134">
        <f>H40/C40</f>
        <v>0</v>
      </c>
      <c r="J40" s="128">
        <v>-5</v>
      </c>
      <c r="K40" s="133">
        <f>J40/C40</f>
        <v>-6.0313630880579009E-3</v>
      </c>
      <c r="L40" s="151"/>
      <c r="M40" s="151"/>
    </row>
    <row r="41" spans="1:13" ht="14" hidden="1" x14ac:dyDescent="0.3">
      <c r="A41" s="101" t="s">
        <v>55</v>
      </c>
      <c r="B41" s="161">
        <f t="shared" si="21"/>
        <v>355</v>
      </c>
      <c r="C41" s="163">
        <v>369</v>
      </c>
      <c r="D41" s="180">
        <f>B41-C41</f>
        <v>-14</v>
      </c>
      <c r="E41" s="179">
        <f>D41/C41</f>
        <v>-3.7940379403794036E-2</v>
      </c>
      <c r="F41" s="165">
        <f t="shared" ref="F41:H44" si="22">F57+F49</f>
        <v>-20</v>
      </c>
      <c r="G41" s="134">
        <f t="shared" ref="G41:G44" si="23">F41/C41</f>
        <v>-5.4200542005420058E-2</v>
      </c>
      <c r="H41" s="168">
        <v>5</v>
      </c>
      <c r="I41" s="134">
        <f t="shared" ref="I41:I42" si="24">H41/C41</f>
        <v>1.3550135501355014E-2</v>
      </c>
      <c r="J41" s="128">
        <v>1</v>
      </c>
      <c r="K41" s="133">
        <f t="shared" ref="K41:K44" si="25">J41/C41</f>
        <v>2.7100271002710027E-3</v>
      </c>
      <c r="L41" s="151"/>
      <c r="M41" s="151"/>
    </row>
    <row r="42" spans="1:13" ht="14" hidden="1" x14ac:dyDescent="0.3">
      <c r="A42" s="100" t="s">
        <v>35</v>
      </c>
      <c r="B42" s="161">
        <f t="shared" si="21"/>
        <v>212</v>
      </c>
      <c r="C42" s="163">
        <v>199</v>
      </c>
      <c r="D42" s="181">
        <f>B42-C42</f>
        <v>13</v>
      </c>
      <c r="E42" s="179">
        <f>D42/C42</f>
        <v>6.5326633165829151E-2</v>
      </c>
      <c r="F42" s="165">
        <f t="shared" si="22"/>
        <v>5</v>
      </c>
      <c r="G42" s="134">
        <f t="shared" si="23"/>
        <v>2.5125628140703519E-2</v>
      </c>
      <c r="H42" s="169">
        <v>0</v>
      </c>
      <c r="I42" s="134">
        <f t="shared" si="24"/>
        <v>0</v>
      </c>
      <c r="J42" s="128">
        <v>8</v>
      </c>
      <c r="K42" s="133">
        <f t="shared" si="25"/>
        <v>4.0201005025125629E-2</v>
      </c>
      <c r="L42" s="68"/>
      <c r="M42" s="68"/>
    </row>
    <row r="43" spans="1:13" ht="14" hidden="1" x14ac:dyDescent="0.3">
      <c r="A43" s="101" t="s">
        <v>36</v>
      </c>
      <c r="B43" s="161">
        <f t="shared" si="21"/>
        <v>-70</v>
      </c>
      <c r="C43" s="163">
        <v>-86</v>
      </c>
      <c r="D43" s="182">
        <f>B43-C43</f>
        <v>16</v>
      </c>
      <c r="E43" s="183" t="s">
        <v>37</v>
      </c>
      <c r="F43" s="165">
        <f>F59+F51</f>
        <v>16</v>
      </c>
      <c r="G43" s="132" t="s">
        <v>37</v>
      </c>
      <c r="H43" s="170" t="s">
        <v>37</v>
      </c>
      <c r="I43" s="132" t="s">
        <v>37</v>
      </c>
      <c r="J43" s="146" t="s">
        <v>37</v>
      </c>
      <c r="K43" s="132" t="s">
        <v>37</v>
      </c>
      <c r="L43" s="68"/>
      <c r="M43" s="68"/>
    </row>
    <row r="44" spans="1:13" ht="14.5" hidden="1" thickBot="1" x14ac:dyDescent="0.35">
      <c r="A44" s="102" t="s">
        <v>38</v>
      </c>
      <c r="B44" s="162">
        <f>SUM(B40:B43)</f>
        <v>1296</v>
      </c>
      <c r="C44" s="164">
        <v>1311</v>
      </c>
      <c r="D44" s="184">
        <f>B44-C44</f>
        <v>-15</v>
      </c>
      <c r="E44" s="185">
        <f>D44/C44</f>
        <v>-1.1441647597254004E-2</v>
      </c>
      <c r="F44" s="166">
        <f t="shared" si="22"/>
        <v>-24</v>
      </c>
      <c r="G44" s="135">
        <f t="shared" si="23"/>
        <v>-1.8306636155606407E-2</v>
      </c>
      <c r="H44" s="171">
        <f t="shared" si="22"/>
        <v>5</v>
      </c>
      <c r="I44" s="135">
        <f>H44/C44</f>
        <v>3.8138825324180014E-3</v>
      </c>
      <c r="J44" s="117">
        <f>SUM(J40:J43)</f>
        <v>4</v>
      </c>
      <c r="K44" s="147">
        <f t="shared" si="25"/>
        <v>3.0511060259344014E-3</v>
      </c>
      <c r="L44" s="68"/>
      <c r="M44" s="68"/>
    </row>
    <row r="45" spans="1:13" x14ac:dyDescent="0.25">
      <c r="A45" s="68"/>
      <c r="B45" s="68"/>
      <c r="C45" s="68"/>
      <c r="H45" s="68"/>
      <c r="I45" s="68"/>
      <c r="J45" s="93"/>
      <c r="K45" s="68"/>
      <c r="L45" s="68"/>
      <c r="M45" s="68"/>
    </row>
    <row r="46" spans="1:13" ht="14.5" thickBot="1" x14ac:dyDescent="0.35">
      <c r="A46" s="174" t="s">
        <v>68</v>
      </c>
      <c r="B46" s="175"/>
      <c r="C46" s="175"/>
      <c r="D46" s="143"/>
      <c r="E46" s="143"/>
      <c r="F46" s="143"/>
      <c r="G46" s="143"/>
      <c r="H46" s="142"/>
      <c r="I46" s="142"/>
      <c r="J46" s="142"/>
      <c r="K46" s="142"/>
      <c r="L46" s="68"/>
      <c r="M46" s="68"/>
    </row>
    <row r="47" spans="1:13" ht="14.15" customHeight="1" x14ac:dyDescent="0.3">
      <c r="A47" s="103" t="s">
        <v>2</v>
      </c>
      <c r="B47" s="176" t="s">
        <v>52</v>
      </c>
      <c r="C47" s="177" t="s">
        <v>58</v>
      </c>
      <c r="D47" s="204" t="s">
        <v>31</v>
      </c>
      <c r="E47" s="205"/>
      <c r="F47" s="206" t="s">
        <v>32</v>
      </c>
      <c r="G47" s="207"/>
      <c r="H47" s="208" t="s">
        <v>33</v>
      </c>
      <c r="I47" s="207"/>
      <c r="J47" s="208" t="s">
        <v>34</v>
      </c>
      <c r="K47" s="207"/>
      <c r="L47" s="68"/>
      <c r="M47" s="68"/>
    </row>
    <row r="48" spans="1:13" ht="14" x14ac:dyDescent="0.3">
      <c r="A48" s="101" t="s">
        <v>54</v>
      </c>
      <c r="B48" s="161">
        <v>399</v>
      </c>
      <c r="C48" s="163">
        <v>414</v>
      </c>
      <c r="D48" s="178">
        <f>B48-C48</f>
        <v>-15</v>
      </c>
      <c r="E48" s="179">
        <f>D48/C48</f>
        <v>-3.6231884057971016E-2</v>
      </c>
      <c r="F48" s="165">
        <v>-13</v>
      </c>
      <c r="G48" s="134">
        <f>F48/C48</f>
        <v>-3.140096618357488E-2</v>
      </c>
      <c r="H48" s="167">
        <v>0</v>
      </c>
      <c r="I48" s="134">
        <f>H48/C48</f>
        <v>0</v>
      </c>
      <c r="J48" s="128">
        <f>J40-J56</f>
        <v>-2</v>
      </c>
      <c r="K48" s="133">
        <v>-0.01</v>
      </c>
      <c r="L48" s="68"/>
      <c r="M48" s="68"/>
    </row>
    <row r="49" spans="1:11" ht="14" x14ac:dyDescent="0.3">
      <c r="A49" s="101" t="s">
        <v>55</v>
      </c>
      <c r="B49" s="161">
        <v>184</v>
      </c>
      <c r="C49" s="163">
        <v>191</v>
      </c>
      <c r="D49" s="180">
        <f t="shared" ref="D49:D51" si="26">B49-C49</f>
        <v>-7</v>
      </c>
      <c r="E49" s="179">
        <f t="shared" ref="E49:E52" si="27">D49/C49</f>
        <v>-3.6649214659685861E-2</v>
      </c>
      <c r="F49" s="165">
        <v>-11</v>
      </c>
      <c r="G49" s="134">
        <f t="shared" ref="G49:G52" si="28">F49/C49</f>
        <v>-5.7591623036649213E-2</v>
      </c>
      <c r="H49" s="168">
        <v>5</v>
      </c>
      <c r="I49" s="134">
        <f t="shared" ref="I49:I52" si="29">H49/C49</f>
        <v>2.6178010471204188E-2</v>
      </c>
      <c r="J49" s="128">
        <f t="shared" ref="J49:J52" si="30">J41-J57</f>
        <v>-1</v>
      </c>
      <c r="K49" s="133">
        <f>J49/C49</f>
        <v>-5.235602094240838E-3</v>
      </c>
    </row>
    <row r="50" spans="1:11" ht="14" x14ac:dyDescent="0.3">
      <c r="A50" s="100" t="s">
        <v>35</v>
      </c>
      <c r="B50" s="161">
        <v>106</v>
      </c>
      <c r="C50" s="163">
        <v>104</v>
      </c>
      <c r="D50" s="181">
        <f t="shared" si="26"/>
        <v>2</v>
      </c>
      <c r="E50" s="179">
        <f t="shared" si="27"/>
        <v>1.9230769230769232E-2</v>
      </c>
      <c r="F50" s="165">
        <v>-2</v>
      </c>
      <c r="G50" s="134">
        <f t="shared" si="28"/>
        <v>-1.9230769230769232E-2</v>
      </c>
      <c r="H50" s="169">
        <v>0</v>
      </c>
      <c r="I50" s="134">
        <f t="shared" si="29"/>
        <v>0</v>
      </c>
      <c r="J50" s="128">
        <f t="shared" si="30"/>
        <v>4</v>
      </c>
      <c r="K50" s="133">
        <f>J50/C50</f>
        <v>3.8461538461538464E-2</v>
      </c>
    </row>
    <row r="51" spans="1:11" ht="14" x14ac:dyDescent="0.3">
      <c r="A51" s="101" t="s">
        <v>36</v>
      </c>
      <c r="B51" s="161">
        <v>-36</v>
      </c>
      <c r="C51" s="163">
        <v>-41</v>
      </c>
      <c r="D51" s="182">
        <f t="shared" si="26"/>
        <v>5</v>
      </c>
      <c r="E51" s="183" t="s">
        <v>37</v>
      </c>
      <c r="F51" s="165">
        <v>5</v>
      </c>
      <c r="G51" s="132" t="s">
        <v>37</v>
      </c>
      <c r="H51" s="170" t="s">
        <v>37</v>
      </c>
      <c r="I51" s="132" t="s">
        <v>37</v>
      </c>
      <c r="J51" s="146" t="s">
        <v>37</v>
      </c>
      <c r="K51" s="132" t="s">
        <v>37</v>
      </c>
    </row>
    <row r="52" spans="1:11" ht="14.5" thickBot="1" x14ac:dyDescent="0.35">
      <c r="A52" s="102" t="s">
        <v>38</v>
      </c>
      <c r="B52" s="162">
        <f>SUM(B48:B51)</f>
        <v>653</v>
      </c>
      <c r="C52" s="164">
        <f>SUM(C48:C51)</f>
        <v>668</v>
      </c>
      <c r="D52" s="184">
        <f>SUM(D48:D51)</f>
        <v>-15</v>
      </c>
      <c r="E52" s="185">
        <f t="shared" si="27"/>
        <v>-2.2455089820359281E-2</v>
      </c>
      <c r="F52" s="166">
        <f>SUM(F48:F51)</f>
        <v>-21</v>
      </c>
      <c r="G52" s="135">
        <f t="shared" si="28"/>
        <v>-3.1437125748502992E-2</v>
      </c>
      <c r="H52" s="171">
        <f>SUM(H48:H51)</f>
        <v>5</v>
      </c>
      <c r="I52" s="135">
        <f t="shared" si="29"/>
        <v>7.4850299401197605E-3</v>
      </c>
      <c r="J52" s="117">
        <f t="shared" si="30"/>
        <v>1</v>
      </c>
      <c r="K52" s="147">
        <f t="shared" ref="K52" si="31">J52/C52</f>
        <v>1.4970059880239522E-3</v>
      </c>
    </row>
    <row r="54" spans="1:11" ht="14.5" thickBot="1" x14ac:dyDescent="0.35">
      <c r="A54" s="174" t="s">
        <v>69</v>
      </c>
      <c r="B54" s="175"/>
      <c r="C54" s="175"/>
      <c r="D54" s="143"/>
      <c r="E54" s="143"/>
      <c r="F54" s="143"/>
      <c r="G54" s="143"/>
      <c r="H54" s="142"/>
      <c r="I54" s="142"/>
      <c r="J54" s="142"/>
      <c r="K54" s="142"/>
    </row>
    <row r="55" spans="1:11" ht="14.15" customHeight="1" x14ac:dyDescent="0.3">
      <c r="A55" s="103" t="s">
        <v>2</v>
      </c>
      <c r="B55" s="176" t="s">
        <v>53</v>
      </c>
      <c r="C55" s="177" t="s">
        <v>56</v>
      </c>
      <c r="D55" s="204" t="s">
        <v>31</v>
      </c>
      <c r="E55" s="205"/>
      <c r="F55" s="206" t="s">
        <v>32</v>
      </c>
      <c r="G55" s="207"/>
      <c r="H55" s="208" t="s">
        <v>33</v>
      </c>
      <c r="I55" s="207"/>
      <c r="J55" s="208" t="s">
        <v>34</v>
      </c>
      <c r="K55" s="207"/>
    </row>
    <row r="56" spans="1:11" ht="14" x14ac:dyDescent="0.3">
      <c r="A56" s="101" t="s">
        <v>54</v>
      </c>
      <c r="B56" s="161">
        <v>400</v>
      </c>
      <c r="C56" s="163">
        <v>415</v>
      </c>
      <c r="D56" s="178">
        <f>B56-C56</f>
        <v>-15</v>
      </c>
      <c r="E56" s="179">
        <f>D56/C56</f>
        <v>-3.614457831325301E-2</v>
      </c>
      <c r="F56" s="165">
        <v>-12</v>
      </c>
      <c r="G56" s="134">
        <f>F56/C56</f>
        <v>-2.891566265060241E-2</v>
      </c>
      <c r="H56" s="167">
        <v>0</v>
      </c>
      <c r="I56" s="134">
        <v>0</v>
      </c>
      <c r="J56" s="128">
        <v>-3</v>
      </c>
      <c r="K56" s="133">
        <f>J56/C56</f>
        <v>-7.2289156626506026E-3</v>
      </c>
    </row>
    <row r="57" spans="1:11" ht="14" x14ac:dyDescent="0.3">
      <c r="A57" s="101" t="s">
        <v>55</v>
      </c>
      <c r="B57" s="161">
        <v>171</v>
      </c>
      <c r="C57" s="163">
        <v>178</v>
      </c>
      <c r="D57" s="180">
        <f t="shared" ref="D57:D59" si="32">B57-C57</f>
        <v>-7</v>
      </c>
      <c r="E57" s="179">
        <f t="shared" ref="E57:E58" si="33">D57/C57</f>
        <v>-3.9325842696629212E-2</v>
      </c>
      <c r="F57" s="165">
        <v>-9</v>
      </c>
      <c r="G57" s="134">
        <f t="shared" ref="G57" si="34">F57/C57</f>
        <v>-5.0561797752808987E-2</v>
      </c>
      <c r="H57" s="168">
        <v>0</v>
      </c>
      <c r="I57" s="134">
        <f t="shared" ref="I57:I58" si="35">H57/C57</f>
        <v>0</v>
      </c>
      <c r="J57" s="128">
        <v>2</v>
      </c>
      <c r="K57" s="133">
        <f t="shared" ref="K57:K58" si="36">J57/C57</f>
        <v>1.1235955056179775E-2</v>
      </c>
    </row>
    <row r="58" spans="1:11" ht="14" x14ac:dyDescent="0.3">
      <c r="A58" s="100" t="s">
        <v>35</v>
      </c>
      <c r="B58" s="161">
        <v>106</v>
      </c>
      <c r="C58" s="163">
        <v>95</v>
      </c>
      <c r="D58" s="181">
        <f t="shared" si="32"/>
        <v>11</v>
      </c>
      <c r="E58" s="179">
        <f t="shared" si="33"/>
        <v>0.11578947368421053</v>
      </c>
      <c r="F58" s="165">
        <v>7</v>
      </c>
      <c r="G58" s="134">
        <v>0.08</v>
      </c>
      <c r="H58" s="169">
        <v>0</v>
      </c>
      <c r="I58" s="134">
        <f t="shared" si="35"/>
        <v>0</v>
      </c>
      <c r="J58" s="128">
        <v>4</v>
      </c>
      <c r="K58" s="133">
        <f t="shared" si="36"/>
        <v>4.2105263157894736E-2</v>
      </c>
    </row>
    <row r="59" spans="1:11" ht="14" x14ac:dyDescent="0.3">
      <c r="A59" s="101" t="s">
        <v>36</v>
      </c>
      <c r="B59" s="161">
        <v>-34</v>
      </c>
      <c r="C59" s="163">
        <v>-45</v>
      </c>
      <c r="D59" s="182">
        <f t="shared" si="32"/>
        <v>11</v>
      </c>
      <c r="E59" s="183" t="s">
        <v>37</v>
      </c>
      <c r="F59" s="165">
        <v>11</v>
      </c>
      <c r="G59" s="132" t="s">
        <v>37</v>
      </c>
      <c r="H59" s="170" t="s">
        <v>37</v>
      </c>
      <c r="I59" s="132" t="s">
        <v>37</v>
      </c>
      <c r="J59" s="146" t="s">
        <v>37</v>
      </c>
      <c r="K59" s="132" t="s">
        <v>37</v>
      </c>
    </row>
    <row r="60" spans="1:11" ht="14.5" thickBot="1" x14ac:dyDescent="0.35">
      <c r="A60" s="102" t="s">
        <v>38</v>
      </c>
      <c r="B60" s="162">
        <f>SUM(B56:B59)</f>
        <v>643</v>
      </c>
      <c r="C60" s="164">
        <f>SUM(C56:C59)</f>
        <v>643</v>
      </c>
      <c r="D60" s="184">
        <f>SUM(D56:D59)</f>
        <v>0</v>
      </c>
      <c r="E60" s="185">
        <f>D60/$C60</f>
        <v>0</v>
      </c>
      <c r="F60" s="166">
        <f>SUM(F56:F59)</f>
        <v>-3</v>
      </c>
      <c r="G60" s="135">
        <v>-0.01</v>
      </c>
      <c r="H60" s="171">
        <f>SUM(H56:H59)</f>
        <v>0</v>
      </c>
      <c r="I60" s="135">
        <f>H60/$C60</f>
        <v>0</v>
      </c>
      <c r="J60" s="117">
        <f>SUM(J56:J59)</f>
        <v>3</v>
      </c>
      <c r="K60" s="147">
        <v>0.01</v>
      </c>
    </row>
    <row r="61" spans="1:11" x14ac:dyDescent="0.25">
      <c r="A61" s="1"/>
      <c r="B61" s="68"/>
      <c r="C61" s="68"/>
      <c r="H61" s="68"/>
      <c r="I61" s="68"/>
      <c r="J61" s="68"/>
      <c r="K61" s="68"/>
    </row>
    <row r="62" spans="1:11" x14ac:dyDescent="0.25">
      <c r="A62" s="143" t="s">
        <v>57</v>
      </c>
      <c r="B62" s="68"/>
      <c r="C62" s="68"/>
      <c r="H62" s="68"/>
      <c r="I62" s="68"/>
      <c r="J62" s="68"/>
      <c r="K62" s="68"/>
    </row>
  </sheetData>
  <sheetProtection algorithmName="SHA-512" hashValue="OqS/ebjC1PT5OL+YNz5fVdAisAlfYkBq5HeTbBUqSnUAzvqYb3bV4uFeiFSQ3EFytYeij8WOUDxbkw3AgN6eXg==" saltValue="vaYN+jDQ41s/ddFX5ungIg==" spinCount="100000" sheet="1" objects="1" scenarios="1"/>
  <mergeCells count="32">
    <mergeCell ref="F55:G55"/>
    <mergeCell ref="H55:I55"/>
    <mergeCell ref="J55:K55"/>
    <mergeCell ref="A1:C1"/>
    <mergeCell ref="A2:C2"/>
    <mergeCell ref="D2:E2"/>
    <mergeCell ref="D55:E55"/>
    <mergeCell ref="D47:E47"/>
    <mergeCell ref="F47:G47"/>
    <mergeCell ref="H47:I47"/>
    <mergeCell ref="J47:K47"/>
    <mergeCell ref="D39:E39"/>
    <mergeCell ref="F39:G39"/>
    <mergeCell ref="H39:I39"/>
    <mergeCell ref="J39:K39"/>
    <mergeCell ref="D23:E23"/>
    <mergeCell ref="F23:G23"/>
    <mergeCell ref="H23:I23"/>
    <mergeCell ref="J23:K23"/>
    <mergeCell ref="D31:E31"/>
    <mergeCell ref="F31:G31"/>
    <mergeCell ref="H31:I31"/>
    <mergeCell ref="J31:K31"/>
    <mergeCell ref="C5:K5"/>
    <mergeCell ref="D15:E15"/>
    <mergeCell ref="F15:G15"/>
    <mergeCell ref="H15:I15"/>
    <mergeCell ref="J15:K15"/>
    <mergeCell ref="D7:E7"/>
    <mergeCell ref="F7:G7"/>
    <mergeCell ref="H7:I7"/>
    <mergeCell ref="J7:K7"/>
  </mergeCells>
  <pageMargins left="0.78740157480314965" right="0.59055118110236227" top="0.98425196850393704" bottom="0.98425196850393704" header="0.51181102362204722" footer="0.51181102362204722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6972-C084-407F-90B0-07E241BAF3B1}">
  <dimension ref="A1:L89"/>
  <sheetViews>
    <sheetView showGridLines="0" zoomScale="85" zoomScaleNormal="85" workbookViewId="0">
      <selection activeCell="M17" sqref="M17"/>
    </sheetView>
  </sheetViews>
  <sheetFormatPr baseColWidth="10" defaultColWidth="8.7265625" defaultRowHeight="12.5" x14ac:dyDescent="0.25"/>
  <cols>
    <col min="1" max="1" width="36.81640625" customWidth="1"/>
    <col min="2" max="2" width="16.54296875" customWidth="1"/>
    <col min="3" max="3" width="16.453125" customWidth="1"/>
    <col min="4" max="4" width="16.1796875" customWidth="1"/>
    <col min="5" max="5" width="17" customWidth="1"/>
    <col min="6" max="6" width="14.81640625" customWidth="1"/>
    <col min="7" max="7" width="15.54296875" customWidth="1"/>
    <col min="8" max="8" width="15.1796875" customWidth="1"/>
    <col min="9" max="9" width="18.1796875" customWidth="1"/>
    <col min="10" max="10" width="17.54296875" customWidth="1"/>
    <col min="11" max="11" width="16.54296875" customWidth="1"/>
    <col min="12" max="12" width="5.81640625" customWidth="1"/>
  </cols>
  <sheetData>
    <row r="1" spans="1:12" ht="18" x14ac:dyDescent="0.4">
      <c r="A1" s="212" t="s">
        <v>0</v>
      </c>
      <c r="B1" s="212"/>
      <c r="C1" s="212"/>
      <c r="D1" s="212"/>
      <c r="E1" s="150"/>
      <c r="F1" s="143"/>
      <c r="G1" s="143"/>
      <c r="H1" s="143"/>
      <c r="I1" s="143"/>
      <c r="J1" s="143"/>
      <c r="K1" s="142"/>
    </row>
    <row r="2" spans="1:12" ht="15.5" x14ac:dyDescent="0.35">
      <c r="A2" s="213" t="s">
        <v>39</v>
      </c>
      <c r="B2" s="213"/>
      <c r="C2" s="213"/>
      <c r="D2" s="213"/>
      <c r="E2" s="149"/>
      <c r="F2" s="214"/>
      <c r="G2" s="214"/>
      <c r="H2" s="143"/>
      <c r="I2" s="143"/>
      <c r="J2" s="143"/>
      <c r="K2" s="142"/>
    </row>
    <row r="3" spans="1:12" s="99" customFormat="1" ht="15.5" x14ac:dyDescent="0.35">
      <c r="A3" s="149"/>
      <c r="B3" s="149"/>
      <c r="C3" s="149"/>
      <c r="D3" s="149"/>
      <c r="E3" s="149"/>
      <c r="F3" s="148"/>
      <c r="G3" s="148"/>
      <c r="H3" s="143"/>
      <c r="I3" s="143"/>
      <c r="J3" s="143"/>
      <c r="K3" s="142"/>
    </row>
    <row r="4" spans="1:12" s="99" customFormat="1" ht="14" x14ac:dyDescent="0.3">
      <c r="A4" s="186" t="s">
        <v>83</v>
      </c>
      <c r="B4" s="142"/>
      <c r="C4" s="142"/>
      <c r="D4" s="142"/>
      <c r="E4" s="142"/>
      <c r="F4" s="143"/>
      <c r="G4" s="143"/>
      <c r="H4" s="143"/>
      <c r="I4" s="143"/>
      <c r="J4" s="143"/>
      <c r="K4" s="142"/>
    </row>
    <row r="5" spans="1:12" s="99" customFormat="1" ht="14" x14ac:dyDescent="0.3">
      <c r="A5" s="103" t="s">
        <v>2</v>
      </c>
      <c r="B5" s="210" t="s">
        <v>54</v>
      </c>
      <c r="C5" s="211"/>
      <c r="D5" s="208" t="s">
        <v>70</v>
      </c>
      <c r="E5" s="207"/>
      <c r="F5" s="208" t="s">
        <v>40</v>
      </c>
      <c r="G5" s="207"/>
      <c r="H5" s="208" t="s">
        <v>41</v>
      </c>
      <c r="I5" s="207"/>
      <c r="J5" s="208" t="s">
        <v>42</v>
      </c>
      <c r="K5" s="207"/>
    </row>
    <row r="6" spans="1:12" s="99" customFormat="1" ht="14.5" thickBot="1" x14ac:dyDescent="0.35">
      <c r="A6" s="108"/>
      <c r="B6" s="110" t="s">
        <v>49</v>
      </c>
      <c r="C6" s="111" t="s">
        <v>87</v>
      </c>
      <c r="D6" s="110" t="s">
        <v>49</v>
      </c>
      <c r="E6" s="111" t="s">
        <v>87</v>
      </c>
      <c r="F6" s="110" t="s">
        <v>49</v>
      </c>
      <c r="G6" s="111" t="s">
        <v>87</v>
      </c>
      <c r="H6" s="110" t="s">
        <v>49</v>
      </c>
      <c r="I6" s="111" t="s">
        <v>87</v>
      </c>
      <c r="J6" s="110" t="s">
        <v>49</v>
      </c>
      <c r="K6" s="111" t="s">
        <v>87</v>
      </c>
      <c r="L6" s="191"/>
    </row>
    <row r="7" spans="1:12" s="99" customFormat="1" ht="14" x14ac:dyDescent="0.3">
      <c r="A7" s="107" t="s">
        <v>43</v>
      </c>
      <c r="B7" s="125">
        <v>1579</v>
      </c>
      <c r="C7" s="126">
        <v>1618</v>
      </c>
      <c r="D7" s="124">
        <v>718</v>
      </c>
      <c r="E7" s="126">
        <v>706</v>
      </c>
      <c r="F7" s="124">
        <v>418</v>
      </c>
      <c r="G7" s="126">
        <v>409</v>
      </c>
      <c r="H7" s="124">
        <v>-143</v>
      </c>
      <c r="I7" s="126">
        <v>-166</v>
      </c>
      <c r="J7" s="124">
        <v>2572</v>
      </c>
      <c r="K7" s="113">
        <v>2567</v>
      </c>
      <c r="L7" s="191"/>
    </row>
    <row r="8" spans="1:12" s="99" customFormat="1" ht="28" x14ac:dyDescent="0.3">
      <c r="A8" s="106" t="s">
        <v>75</v>
      </c>
      <c r="B8" s="125">
        <v>156</v>
      </c>
      <c r="C8" s="126">
        <v>185</v>
      </c>
      <c r="D8" s="125">
        <v>93</v>
      </c>
      <c r="E8" s="126">
        <v>102</v>
      </c>
      <c r="F8" s="125">
        <v>49</v>
      </c>
      <c r="G8" s="126">
        <v>59</v>
      </c>
      <c r="H8" s="125">
        <v>12</v>
      </c>
      <c r="I8" s="126">
        <v>11</v>
      </c>
      <c r="J8" s="124">
        <v>310</v>
      </c>
      <c r="K8" s="113">
        <v>357</v>
      </c>
      <c r="L8" s="191"/>
    </row>
    <row r="9" spans="1:12" s="99" customFormat="1" ht="14.5" x14ac:dyDescent="0.35">
      <c r="A9" s="136" t="s">
        <v>44</v>
      </c>
      <c r="B9" s="114">
        <f t="shared" ref="B9:G9" si="0">B8/B7</f>
        <v>9.8796706776440785E-2</v>
      </c>
      <c r="C9" s="187">
        <f t="shared" si="0"/>
        <v>0.11433868974042027</v>
      </c>
      <c r="D9" s="114">
        <f t="shared" si="0"/>
        <v>0.12952646239554316</v>
      </c>
      <c r="E9" s="187">
        <f t="shared" si="0"/>
        <v>0.14447592067988668</v>
      </c>
      <c r="F9" s="114">
        <f t="shared" si="0"/>
        <v>0.11722488038277512</v>
      </c>
      <c r="G9" s="187">
        <f t="shared" si="0"/>
        <v>0.14425427872860636</v>
      </c>
      <c r="H9" s="114" t="s">
        <v>37</v>
      </c>
      <c r="I9" s="187" t="s">
        <v>37</v>
      </c>
      <c r="J9" s="114">
        <f>J8/J7</f>
        <v>0.12052877138413685</v>
      </c>
      <c r="K9" s="187">
        <f>K8/K7</f>
        <v>0.13907284768211919</v>
      </c>
      <c r="L9" s="191"/>
    </row>
    <row r="10" spans="1:12" s="99" customFormat="1" ht="28" x14ac:dyDescent="0.3">
      <c r="A10" s="127" t="s">
        <v>19</v>
      </c>
      <c r="B10" s="112">
        <v>11</v>
      </c>
      <c r="C10" s="113">
        <v>26</v>
      </c>
      <c r="D10" s="112" t="s">
        <v>37</v>
      </c>
      <c r="E10" s="113" t="s">
        <v>37</v>
      </c>
      <c r="F10" s="109" t="s">
        <v>37</v>
      </c>
      <c r="G10" s="113" t="s">
        <v>37</v>
      </c>
      <c r="H10" s="109" t="s">
        <v>37</v>
      </c>
      <c r="I10" s="113" t="s">
        <v>37</v>
      </c>
      <c r="J10" s="124">
        <v>11</v>
      </c>
      <c r="K10" s="113">
        <v>26</v>
      </c>
      <c r="L10" s="191"/>
    </row>
    <row r="11" spans="1:12" s="99" customFormat="1" ht="14" x14ac:dyDescent="0.3">
      <c r="A11" s="100" t="s">
        <v>45</v>
      </c>
      <c r="B11" s="112">
        <f>B10+B8</f>
        <v>167</v>
      </c>
      <c r="C11" s="126">
        <f t="shared" ref="C11" si="1">C10+C8</f>
        <v>211</v>
      </c>
      <c r="D11" s="112">
        <v>93</v>
      </c>
      <c r="E11" s="126">
        <v>102</v>
      </c>
      <c r="F11" s="112">
        <v>49</v>
      </c>
      <c r="G11" s="126">
        <v>59</v>
      </c>
      <c r="H11" s="125">
        <v>12</v>
      </c>
      <c r="I11" s="126">
        <v>11</v>
      </c>
      <c r="J11" s="124">
        <v>321</v>
      </c>
      <c r="K11" s="126">
        <v>383</v>
      </c>
      <c r="L11" s="191"/>
    </row>
    <row r="12" spans="1:12" s="99" customFormat="1" ht="14" x14ac:dyDescent="0.3">
      <c r="A12" s="100" t="s">
        <v>46</v>
      </c>
      <c r="B12" s="125">
        <v>97</v>
      </c>
      <c r="C12" s="113">
        <v>65</v>
      </c>
      <c r="D12" s="125">
        <v>31</v>
      </c>
      <c r="E12" s="113">
        <v>33</v>
      </c>
      <c r="F12" s="125">
        <v>22</v>
      </c>
      <c r="G12" s="113">
        <v>22</v>
      </c>
      <c r="H12" s="125">
        <v>4</v>
      </c>
      <c r="I12" s="113">
        <v>1</v>
      </c>
      <c r="J12" s="124">
        <v>154</v>
      </c>
      <c r="K12" s="113">
        <v>121</v>
      </c>
      <c r="L12" s="191"/>
    </row>
    <row r="13" spans="1:12" s="99" customFormat="1" ht="14" x14ac:dyDescent="0.3">
      <c r="A13" s="106" t="s">
        <v>89</v>
      </c>
      <c r="B13" s="112">
        <v>3820</v>
      </c>
      <c r="C13" s="113">
        <v>3740</v>
      </c>
      <c r="D13" s="112">
        <v>932</v>
      </c>
      <c r="E13" s="113">
        <v>895</v>
      </c>
      <c r="F13" s="112">
        <v>745</v>
      </c>
      <c r="G13" s="113">
        <v>690</v>
      </c>
      <c r="H13" s="112">
        <v>130</v>
      </c>
      <c r="I13" s="113">
        <v>121</v>
      </c>
      <c r="J13" s="112">
        <f>B13+D13+F13+H13</f>
        <v>5627</v>
      </c>
      <c r="K13" s="113">
        <f>C13+E13+G13+I13</f>
        <v>5446</v>
      </c>
      <c r="L13" s="191"/>
    </row>
    <row r="14" spans="1:12" s="99" customFormat="1" ht="15.5" x14ac:dyDescent="0.35">
      <c r="A14" s="149"/>
      <c r="B14" s="149"/>
      <c r="C14" s="149"/>
      <c r="D14" s="149"/>
      <c r="E14" s="149"/>
      <c r="F14" s="148"/>
      <c r="G14" s="148"/>
      <c r="H14" s="143"/>
      <c r="I14" s="143"/>
      <c r="J14" s="143"/>
      <c r="K14" s="142"/>
      <c r="L14" s="191"/>
    </row>
    <row r="15" spans="1:12" s="99" customFormat="1" x14ac:dyDescent="0.25">
      <c r="A15" s="143"/>
      <c r="B15" s="142"/>
      <c r="C15" s="142"/>
      <c r="D15" s="142"/>
      <c r="E15" s="142"/>
      <c r="F15" s="143"/>
      <c r="G15" s="143"/>
      <c r="H15" s="143"/>
      <c r="I15" s="143"/>
      <c r="J15" s="143"/>
      <c r="K15" s="142"/>
      <c r="L15" s="191"/>
    </row>
    <row r="16" spans="1:12" s="99" customFormat="1" ht="14" x14ac:dyDescent="0.3">
      <c r="A16" s="186" t="s">
        <v>86</v>
      </c>
      <c r="B16" s="142"/>
      <c r="C16" s="142"/>
      <c r="D16" s="142"/>
      <c r="E16" s="142"/>
      <c r="F16" s="143"/>
      <c r="G16" s="143"/>
      <c r="H16" s="143"/>
      <c r="I16" s="143"/>
      <c r="J16" s="143"/>
      <c r="K16" s="142"/>
      <c r="L16" s="191"/>
    </row>
    <row r="17" spans="1:12" s="99" customFormat="1" ht="14" x14ac:dyDescent="0.3">
      <c r="A17" s="103" t="s">
        <v>2</v>
      </c>
      <c r="B17" s="210" t="s">
        <v>54</v>
      </c>
      <c r="C17" s="211"/>
      <c r="D17" s="208" t="s">
        <v>70</v>
      </c>
      <c r="E17" s="207"/>
      <c r="F17" s="208" t="s">
        <v>40</v>
      </c>
      <c r="G17" s="207"/>
      <c r="H17" s="208" t="s">
        <v>41</v>
      </c>
      <c r="I17" s="207"/>
      <c r="J17" s="208" t="s">
        <v>42</v>
      </c>
      <c r="K17" s="207"/>
      <c r="L17" s="191"/>
    </row>
    <row r="18" spans="1:12" s="99" customFormat="1" ht="14.5" thickBot="1" x14ac:dyDescent="0.35">
      <c r="A18" s="108"/>
      <c r="B18" s="110" t="s">
        <v>48</v>
      </c>
      <c r="C18" s="111" t="s">
        <v>90</v>
      </c>
      <c r="D18" s="110" t="s">
        <v>48</v>
      </c>
      <c r="E18" s="111" t="s">
        <v>90</v>
      </c>
      <c r="F18" s="110" t="s">
        <v>48</v>
      </c>
      <c r="G18" s="111" t="s">
        <v>90</v>
      </c>
      <c r="H18" s="110" t="s">
        <v>48</v>
      </c>
      <c r="I18" s="111" t="s">
        <v>90</v>
      </c>
      <c r="J18" s="110" t="s">
        <v>48</v>
      </c>
      <c r="K18" s="111" t="s">
        <v>90</v>
      </c>
      <c r="L18" s="191"/>
    </row>
    <row r="19" spans="1:12" s="99" customFormat="1" ht="14" x14ac:dyDescent="0.3">
      <c r="A19" s="107" t="s">
        <v>43</v>
      </c>
      <c r="B19" s="125">
        <f>B7-B31</f>
        <v>378</v>
      </c>
      <c r="C19" s="126">
        <f t="shared" ref="C19:I19" si="2">C7-C31</f>
        <v>381</v>
      </c>
      <c r="D19" s="124">
        <f t="shared" si="2"/>
        <v>183</v>
      </c>
      <c r="E19" s="126">
        <f t="shared" si="2"/>
        <v>164</v>
      </c>
      <c r="F19" s="124">
        <f t="shared" si="2"/>
        <v>98</v>
      </c>
      <c r="G19" s="126">
        <f t="shared" si="2"/>
        <v>105</v>
      </c>
      <c r="H19" s="124">
        <f t="shared" si="2"/>
        <v>-39</v>
      </c>
      <c r="I19" s="126">
        <f t="shared" si="2"/>
        <v>-36</v>
      </c>
      <c r="J19" s="124">
        <f>SUM(H19,F19,D19,B19)</f>
        <v>620</v>
      </c>
      <c r="K19" s="113">
        <f>SUM(I19,G19,E19,C19)</f>
        <v>614</v>
      </c>
      <c r="L19" s="191"/>
    </row>
    <row r="20" spans="1:12" s="99" customFormat="1" ht="28" x14ac:dyDescent="0.3">
      <c r="A20" s="106" t="s">
        <v>75</v>
      </c>
      <c r="B20" s="125">
        <f t="shared" ref="B20:I20" si="3">B8-B32</f>
        <v>33</v>
      </c>
      <c r="C20" s="126">
        <f t="shared" si="3"/>
        <v>44</v>
      </c>
      <c r="D20" s="125">
        <f t="shared" si="3"/>
        <v>26</v>
      </c>
      <c r="E20" s="126">
        <f t="shared" si="3"/>
        <v>22</v>
      </c>
      <c r="F20" s="125">
        <f t="shared" si="3"/>
        <v>8</v>
      </c>
      <c r="G20" s="126">
        <f t="shared" si="3"/>
        <v>14</v>
      </c>
      <c r="H20" s="125">
        <f t="shared" si="3"/>
        <v>4</v>
      </c>
      <c r="I20" s="126">
        <f t="shared" si="3"/>
        <v>1</v>
      </c>
      <c r="J20" s="124">
        <f>SUM(H20,F20,D20,B20)</f>
        <v>71</v>
      </c>
      <c r="K20" s="113">
        <f>SUM(I20,G20,E20,C20)</f>
        <v>81</v>
      </c>
      <c r="L20" s="191"/>
    </row>
    <row r="21" spans="1:12" s="99" customFormat="1" ht="14.5" x14ac:dyDescent="0.35">
      <c r="A21" s="136" t="s">
        <v>44</v>
      </c>
      <c r="B21" s="114">
        <f t="shared" ref="B21:G21" si="4">B20/B19</f>
        <v>8.7301587301587297E-2</v>
      </c>
      <c r="C21" s="187">
        <f t="shared" si="4"/>
        <v>0.11548556430446194</v>
      </c>
      <c r="D21" s="114">
        <f t="shared" si="4"/>
        <v>0.14207650273224043</v>
      </c>
      <c r="E21" s="187">
        <f t="shared" si="4"/>
        <v>0.13414634146341464</v>
      </c>
      <c r="F21" s="114">
        <f t="shared" si="4"/>
        <v>8.1632653061224483E-2</v>
      </c>
      <c r="G21" s="187">
        <f t="shared" si="4"/>
        <v>0.13333333333333333</v>
      </c>
      <c r="H21" s="114" t="s">
        <v>37</v>
      </c>
      <c r="I21" s="187" t="s">
        <v>37</v>
      </c>
      <c r="J21" s="114">
        <f>J20/J19</f>
        <v>0.11451612903225807</v>
      </c>
      <c r="K21" s="187">
        <f>K20/K19</f>
        <v>0.13192182410423453</v>
      </c>
      <c r="L21" s="191"/>
    </row>
    <row r="22" spans="1:12" s="99" customFormat="1" ht="28" x14ac:dyDescent="0.3">
      <c r="A22" s="127" t="s">
        <v>19</v>
      </c>
      <c r="B22" s="112">
        <f>B10-B34</f>
        <v>4</v>
      </c>
      <c r="C22" s="113">
        <f>C10-C34</f>
        <v>5</v>
      </c>
      <c r="D22" s="112" t="s">
        <v>37</v>
      </c>
      <c r="E22" s="113" t="s">
        <v>37</v>
      </c>
      <c r="F22" s="109" t="s">
        <v>37</v>
      </c>
      <c r="G22" s="113" t="s">
        <v>37</v>
      </c>
      <c r="H22" s="109" t="s">
        <v>37</v>
      </c>
      <c r="I22" s="113" t="s">
        <v>37</v>
      </c>
      <c r="J22" s="124">
        <f t="shared" ref="J22:J24" si="5">SUM(H22,F22,D22,B22)</f>
        <v>4</v>
      </c>
      <c r="K22" s="113">
        <f t="shared" ref="K22:K24" si="6">SUM(I22,G22,E22,C22)</f>
        <v>5</v>
      </c>
      <c r="L22" s="191"/>
    </row>
    <row r="23" spans="1:12" s="99" customFormat="1" ht="14" x14ac:dyDescent="0.3">
      <c r="A23" s="100" t="s">
        <v>45</v>
      </c>
      <c r="B23" s="112">
        <f>B11-B35</f>
        <v>37</v>
      </c>
      <c r="C23" s="126">
        <f t="shared" ref="C23:I23" si="7">C11-C35</f>
        <v>49</v>
      </c>
      <c r="D23" s="112">
        <f t="shared" si="7"/>
        <v>26</v>
      </c>
      <c r="E23" s="126">
        <f t="shared" si="7"/>
        <v>22</v>
      </c>
      <c r="F23" s="112">
        <f t="shared" si="7"/>
        <v>8</v>
      </c>
      <c r="G23" s="126">
        <f t="shared" si="7"/>
        <v>14</v>
      </c>
      <c r="H23" s="125">
        <f t="shared" si="7"/>
        <v>4</v>
      </c>
      <c r="I23" s="126">
        <f t="shared" si="7"/>
        <v>1</v>
      </c>
      <c r="J23" s="124">
        <f t="shared" si="5"/>
        <v>75</v>
      </c>
      <c r="K23" s="126">
        <f t="shared" si="6"/>
        <v>86</v>
      </c>
      <c r="L23" s="191"/>
    </row>
    <row r="24" spans="1:12" s="99" customFormat="1" ht="14" x14ac:dyDescent="0.3">
      <c r="A24" s="100" t="s">
        <v>46</v>
      </c>
      <c r="B24" s="125">
        <f t="shared" ref="B24:I24" si="8">B12-B36</f>
        <v>30</v>
      </c>
      <c r="C24" s="113">
        <f t="shared" si="8"/>
        <v>30</v>
      </c>
      <c r="D24" s="125">
        <f t="shared" si="8"/>
        <v>12</v>
      </c>
      <c r="E24" s="113">
        <f t="shared" si="8"/>
        <v>7</v>
      </c>
      <c r="F24" s="125">
        <f t="shared" si="8"/>
        <v>7</v>
      </c>
      <c r="G24" s="113">
        <f t="shared" si="8"/>
        <v>11</v>
      </c>
      <c r="H24" s="125">
        <f t="shared" si="8"/>
        <v>2</v>
      </c>
      <c r="I24" s="113">
        <f t="shared" si="8"/>
        <v>0</v>
      </c>
      <c r="J24" s="124">
        <f t="shared" si="5"/>
        <v>51</v>
      </c>
      <c r="K24" s="113">
        <f t="shared" si="6"/>
        <v>48</v>
      </c>
      <c r="L24" s="191"/>
    </row>
    <row r="25" spans="1:12" s="99" customFormat="1" ht="14" x14ac:dyDescent="0.3">
      <c r="A25" s="106" t="s">
        <v>89</v>
      </c>
      <c r="B25" s="112">
        <v>3820</v>
      </c>
      <c r="C25" s="113">
        <v>3740</v>
      </c>
      <c r="D25" s="112">
        <v>932</v>
      </c>
      <c r="E25" s="113">
        <v>895</v>
      </c>
      <c r="F25" s="112">
        <v>745</v>
      </c>
      <c r="G25" s="113">
        <v>690</v>
      </c>
      <c r="H25" s="112">
        <v>130</v>
      </c>
      <c r="I25" s="113">
        <v>121</v>
      </c>
      <c r="J25" s="112">
        <f>B25+D25+F25+H25</f>
        <v>5627</v>
      </c>
      <c r="K25" s="113">
        <f>C25+E25+G25+I25</f>
        <v>5446</v>
      </c>
      <c r="L25" s="191"/>
    </row>
    <row r="26" spans="1:12" ht="15.5" x14ac:dyDescent="0.35">
      <c r="A26" s="149"/>
      <c r="B26" s="149"/>
      <c r="C26" s="149"/>
      <c r="D26" s="149"/>
      <c r="E26" s="149"/>
      <c r="F26" s="148"/>
      <c r="G26" s="148"/>
      <c r="H26" s="143"/>
      <c r="I26" s="143"/>
      <c r="J26" s="143"/>
      <c r="K26" s="142"/>
    </row>
    <row r="27" spans="1:12" ht="15.5" hidden="1" x14ac:dyDescent="0.35">
      <c r="A27" s="149"/>
      <c r="B27" s="149"/>
      <c r="C27" s="149"/>
      <c r="D27" s="149"/>
      <c r="E27" s="149"/>
      <c r="F27" s="148"/>
      <c r="G27" s="148"/>
      <c r="H27" s="143"/>
      <c r="I27" s="143"/>
      <c r="J27" s="143"/>
      <c r="K27" s="142"/>
    </row>
    <row r="28" spans="1:12" ht="14" hidden="1" x14ac:dyDescent="0.3">
      <c r="A28" s="186" t="s">
        <v>66</v>
      </c>
      <c r="B28" s="142"/>
      <c r="C28" s="142"/>
      <c r="D28" s="142"/>
      <c r="E28" s="142"/>
      <c r="F28" s="143"/>
      <c r="G28" s="143"/>
      <c r="H28" s="143"/>
      <c r="I28" s="143"/>
      <c r="J28" s="143"/>
      <c r="K28" s="142"/>
    </row>
    <row r="29" spans="1:12" ht="14" hidden="1" x14ac:dyDescent="0.3">
      <c r="A29" s="103" t="s">
        <v>2</v>
      </c>
      <c r="B29" s="210" t="s">
        <v>54</v>
      </c>
      <c r="C29" s="211"/>
      <c r="D29" s="208" t="s">
        <v>70</v>
      </c>
      <c r="E29" s="207"/>
      <c r="F29" s="208" t="s">
        <v>40</v>
      </c>
      <c r="G29" s="207"/>
      <c r="H29" s="208" t="s">
        <v>41</v>
      </c>
      <c r="I29" s="207"/>
      <c r="J29" s="208" t="s">
        <v>42</v>
      </c>
      <c r="K29" s="207"/>
    </row>
    <row r="30" spans="1:12" ht="14.5" hidden="1" thickBot="1" x14ac:dyDescent="0.35">
      <c r="A30" s="108"/>
      <c r="B30" s="110" t="s">
        <v>47</v>
      </c>
      <c r="C30" s="111" t="s">
        <v>74</v>
      </c>
      <c r="D30" s="110" t="s">
        <v>47</v>
      </c>
      <c r="E30" s="111" t="s">
        <v>74</v>
      </c>
      <c r="F30" s="110" t="s">
        <v>47</v>
      </c>
      <c r="G30" s="111" t="s">
        <v>74</v>
      </c>
      <c r="H30" s="110" t="s">
        <v>47</v>
      </c>
      <c r="I30" s="111" t="s">
        <v>74</v>
      </c>
      <c r="J30" s="110" t="s">
        <v>47</v>
      </c>
      <c r="K30" s="111" t="s">
        <v>74</v>
      </c>
    </row>
    <row r="31" spans="1:12" ht="14" hidden="1" x14ac:dyDescent="0.3">
      <c r="A31" s="107" t="s">
        <v>43</v>
      </c>
      <c r="B31" s="125">
        <v>1201</v>
      </c>
      <c r="C31" s="126">
        <v>1237</v>
      </c>
      <c r="D31" s="124">
        <v>535</v>
      </c>
      <c r="E31" s="126">
        <v>542</v>
      </c>
      <c r="F31" s="124">
        <v>320</v>
      </c>
      <c r="G31" s="126">
        <v>304</v>
      </c>
      <c r="H31" s="124">
        <v>-104</v>
      </c>
      <c r="I31" s="126">
        <v>-130</v>
      </c>
      <c r="J31" s="124">
        <f>SUM(H31,F31,D31,B31)</f>
        <v>1952</v>
      </c>
      <c r="K31" s="113">
        <f>SUM(I31,G31,E31,C31)</f>
        <v>1953</v>
      </c>
    </row>
    <row r="32" spans="1:12" ht="28" hidden="1" x14ac:dyDescent="0.3">
      <c r="A32" s="106" t="s">
        <v>75</v>
      </c>
      <c r="B32" s="125">
        <v>123</v>
      </c>
      <c r="C32" s="126">
        <v>141</v>
      </c>
      <c r="D32" s="125">
        <v>67</v>
      </c>
      <c r="E32" s="126">
        <v>80</v>
      </c>
      <c r="F32" s="125">
        <v>41</v>
      </c>
      <c r="G32" s="126">
        <v>45</v>
      </c>
      <c r="H32" s="125">
        <v>8</v>
      </c>
      <c r="I32" s="126">
        <v>10</v>
      </c>
      <c r="J32" s="124">
        <f>SUM(H32,F32,D32,B32)</f>
        <v>239</v>
      </c>
      <c r="K32" s="113">
        <f>SUM(I32,G32,E32,C32)</f>
        <v>276</v>
      </c>
    </row>
    <row r="33" spans="1:11" ht="14.5" hidden="1" x14ac:dyDescent="0.35">
      <c r="A33" s="136" t="s">
        <v>44</v>
      </c>
      <c r="B33" s="114">
        <f t="shared" ref="B33:G33" si="9">B32/B31</f>
        <v>0.10241465445462115</v>
      </c>
      <c r="C33" s="187">
        <f t="shared" si="9"/>
        <v>0.11398544866612773</v>
      </c>
      <c r="D33" s="114">
        <f t="shared" si="9"/>
        <v>0.12523364485981309</v>
      </c>
      <c r="E33" s="187">
        <f t="shared" si="9"/>
        <v>0.14760147601476015</v>
      </c>
      <c r="F33" s="114">
        <f t="shared" si="9"/>
        <v>0.12812499999999999</v>
      </c>
      <c r="G33" s="187">
        <f t="shared" si="9"/>
        <v>0.14802631578947367</v>
      </c>
      <c r="H33" s="114" t="s">
        <v>37</v>
      </c>
      <c r="I33" s="187" t="s">
        <v>37</v>
      </c>
      <c r="J33" s="114">
        <f>J32/J31</f>
        <v>0.12243852459016394</v>
      </c>
      <c r="K33" s="187">
        <f>K32/K31</f>
        <v>0.14132104454685099</v>
      </c>
    </row>
    <row r="34" spans="1:11" ht="28" hidden="1" x14ac:dyDescent="0.3">
      <c r="A34" s="127" t="s">
        <v>19</v>
      </c>
      <c r="B34" s="112">
        <v>7</v>
      </c>
      <c r="C34" s="113">
        <v>21</v>
      </c>
      <c r="D34" s="112" t="s">
        <v>37</v>
      </c>
      <c r="E34" s="113" t="s">
        <v>37</v>
      </c>
      <c r="F34" s="109" t="s">
        <v>37</v>
      </c>
      <c r="G34" s="113" t="s">
        <v>37</v>
      </c>
      <c r="H34" s="109" t="s">
        <v>37</v>
      </c>
      <c r="I34" s="113" t="s">
        <v>37</v>
      </c>
      <c r="J34" s="124">
        <f t="shared" ref="J34:K36" si="10">SUM(H34,F34,D34,B34)</f>
        <v>7</v>
      </c>
      <c r="K34" s="113">
        <f t="shared" si="10"/>
        <v>21</v>
      </c>
    </row>
    <row r="35" spans="1:11" ht="14" hidden="1" x14ac:dyDescent="0.3">
      <c r="A35" s="100" t="s">
        <v>45</v>
      </c>
      <c r="B35" s="112">
        <f>B34+B32</f>
        <v>130</v>
      </c>
      <c r="C35" s="126">
        <f t="shared" ref="C35" si="11">C34+C32</f>
        <v>162</v>
      </c>
      <c r="D35" s="112">
        <v>67</v>
      </c>
      <c r="E35" s="126">
        <v>80</v>
      </c>
      <c r="F35" s="112">
        <v>41</v>
      </c>
      <c r="G35" s="126">
        <v>45</v>
      </c>
      <c r="H35" s="125">
        <v>8</v>
      </c>
      <c r="I35" s="126">
        <v>10</v>
      </c>
      <c r="J35" s="124">
        <f t="shared" si="10"/>
        <v>246</v>
      </c>
      <c r="K35" s="126">
        <f t="shared" si="10"/>
        <v>297</v>
      </c>
    </row>
    <row r="36" spans="1:11" ht="14" hidden="1" x14ac:dyDescent="0.3">
      <c r="A36" s="100" t="s">
        <v>46</v>
      </c>
      <c r="B36" s="125">
        <v>67</v>
      </c>
      <c r="C36" s="113">
        <v>35</v>
      </c>
      <c r="D36" s="125">
        <v>19</v>
      </c>
      <c r="E36" s="113">
        <v>26</v>
      </c>
      <c r="F36" s="125">
        <v>15</v>
      </c>
      <c r="G36" s="113">
        <v>11</v>
      </c>
      <c r="H36" s="125">
        <v>2</v>
      </c>
      <c r="I36" s="113">
        <v>1</v>
      </c>
      <c r="J36" s="124">
        <f t="shared" si="10"/>
        <v>103</v>
      </c>
      <c r="K36" s="113">
        <f t="shared" si="10"/>
        <v>73</v>
      </c>
    </row>
    <row r="37" spans="1:11" ht="14" hidden="1" x14ac:dyDescent="0.3">
      <c r="A37" s="106" t="s">
        <v>76</v>
      </c>
      <c r="B37" s="112">
        <v>3853</v>
      </c>
      <c r="C37" s="113">
        <v>3702</v>
      </c>
      <c r="D37" s="112">
        <v>948</v>
      </c>
      <c r="E37" s="113">
        <v>885</v>
      </c>
      <c r="F37" s="112">
        <v>706</v>
      </c>
      <c r="G37" s="113">
        <v>683</v>
      </c>
      <c r="H37" s="112">
        <v>129</v>
      </c>
      <c r="I37" s="113">
        <v>116</v>
      </c>
      <c r="J37" s="112">
        <f>B37+D37+F37+H37</f>
        <v>5636</v>
      </c>
      <c r="K37" s="113">
        <f>C37+E37+G37+I37</f>
        <v>5386</v>
      </c>
    </row>
    <row r="38" spans="1:11" ht="15.5" hidden="1" x14ac:dyDescent="0.35">
      <c r="A38" s="149"/>
      <c r="B38" s="149"/>
      <c r="C38" s="149"/>
      <c r="D38" s="149"/>
      <c r="E38" s="149"/>
      <c r="F38" s="148"/>
      <c r="G38" s="148"/>
      <c r="H38" s="143"/>
      <c r="I38" s="143"/>
      <c r="J38" s="143"/>
      <c r="K38" s="142"/>
    </row>
    <row r="39" spans="1:11" x14ac:dyDescent="0.25">
      <c r="A39" s="143"/>
      <c r="B39" s="142"/>
      <c r="C39" s="142"/>
      <c r="D39" s="142"/>
      <c r="E39" s="142"/>
      <c r="F39" s="143"/>
      <c r="G39" s="143"/>
      <c r="H39" s="143"/>
      <c r="I39" s="143"/>
      <c r="J39" s="143"/>
      <c r="K39" s="142"/>
    </row>
    <row r="40" spans="1:11" ht="14" x14ac:dyDescent="0.3">
      <c r="A40" s="186" t="s">
        <v>67</v>
      </c>
      <c r="B40" s="142"/>
      <c r="C40" s="142"/>
      <c r="D40" s="142"/>
      <c r="E40" s="142"/>
      <c r="F40" s="143"/>
      <c r="G40" s="143"/>
      <c r="H40" s="143"/>
      <c r="I40" s="143"/>
      <c r="J40" s="143"/>
      <c r="K40" s="142"/>
    </row>
    <row r="41" spans="1:11" ht="14" x14ac:dyDescent="0.3">
      <c r="A41" s="103" t="s">
        <v>2</v>
      </c>
      <c r="B41" s="210" t="s">
        <v>54</v>
      </c>
      <c r="C41" s="211"/>
      <c r="D41" s="208" t="s">
        <v>70</v>
      </c>
      <c r="E41" s="207"/>
      <c r="F41" s="208" t="s">
        <v>40</v>
      </c>
      <c r="G41" s="207"/>
      <c r="H41" s="208" t="s">
        <v>41</v>
      </c>
      <c r="I41" s="207"/>
      <c r="J41" s="208" t="s">
        <v>42</v>
      </c>
      <c r="K41" s="207"/>
    </row>
    <row r="42" spans="1:11" ht="14.5" thickBot="1" x14ac:dyDescent="0.35">
      <c r="A42" s="108"/>
      <c r="B42" s="110" t="s">
        <v>50</v>
      </c>
      <c r="C42" s="111" t="s">
        <v>77</v>
      </c>
      <c r="D42" s="110" t="s">
        <v>50</v>
      </c>
      <c r="E42" s="111" t="s">
        <v>77</v>
      </c>
      <c r="F42" s="110" t="s">
        <v>50</v>
      </c>
      <c r="G42" s="111" t="s">
        <v>77</v>
      </c>
      <c r="H42" s="110" t="s">
        <v>50</v>
      </c>
      <c r="I42" s="111" t="s">
        <v>77</v>
      </c>
      <c r="J42" s="110" t="s">
        <v>50</v>
      </c>
      <c r="K42" s="111" t="s">
        <v>77</v>
      </c>
    </row>
    <row r="43" spans="1:11" ht="14" x14ac:dyDescent="0.3">
      <c r="A43" s="107" t="s">
        <v>43</v>
      </c>
      <c r="B43" s="125">
        <f t="shared" ref="B43:I44" si="12">B31-B55</f>
        <v>402</v>
      </c>
      <c r="C43" s="126">
        <f t="shared" si="12"/>
        <v>408</v>
      </c>
      <c r="D43" s="124">
        <f t="shared" si="12"/>
        <v>180</v>
      </c>
      <c r="E43" s="126">
        <f t="shared" si="12"/>
        <v>173</v>
      </c>
      <c r="F43" s="124">
        <f t="shared" si="12"/>
        <v>108</v>
      </c>
      <c r="G43" s="126">
        <f t="shared" si="12"/>
        <v>105</v>
      </c>
      <c r="H43" s="124">
        <f t="shared" si="12"/>
        <v>-34</v>
      </c>
      <c r="I43" s="126">
        <f t="shared" si="12"/>
        <v>-44</v>
      </c>
      <c r="J43" s="124">
        <f>SUM(H43,F43,D43,B43)</f>
        <v>656</v>
      </c>
      <c r="K43" s="113">
        <f>SUM(I43,G43,E43,C43)</f>
        <v>642</v>
      </c>
    </row>
    <row r="44" spans="1:11" ht="28" x14ac:dyDescent="0.3">
      <c r="A44" s="106" t="s">
        <v>75</v>
      </c>
      <c r="B44" s="125">
        <f t="shared" si="12"/>
        <v>48</v>
      </c>
      <c r="C44" s="126">
        <f t="shared" si="12"/>
        <v>46</v>
      </c>
      <c r="D44" s="125">
        <f t="shared" si="12"/>
        <v>23</v>
      </c>
      <c r="E44" s="126">
        <f t="shared" si="12"/>
        <v>24</v>
      </c>
      <c r="F44" s="125">
        <f t="shared" si="12"/>
        <v>12</v>
      </c>
      <c r="G44" s="126">
        <f t="shared" si="12"/>
        <v>15</v>
      </c>
      <c r="H44" s="125">
        <f t="shared" si="12"/>
        <v>4</v>
      </c>
      <c r="I44" s="126">
        <f t="shared" si="12"/>
        <v>3</v>
      </c>
      <c r="J44" s="124">
        <f>SUM(H44,F44,D44,B44)</f>
        <v>87</v>
      </c>
      <c r="K44" s="113">
        <f>SUM(I44,G44,E44,C44)</f>
        <v>88</v>
      </c>
    </row>
    <row r="45" spans="1:11" ht="14.5" x14ac:dyDescent="0.35">
      <c r="A45" s="136" t="s">
        <v>44</v>
      </c>
      <c r="B45" s="114">
        <f t="shared" ref="B45:G45" si="13">B44/B43</f>
        <v>0.11940298507462686</v>
      </c>
      <c r="C45" s="187">
        <f t="shared" si="13"/>
        <v>0.11274509803921569</v>
      </c>
      <c r="D45" s="114">
        <f t="shared" si="13"/>
        <v>0.12777777777777777</v>
      </c>
      <c r="E45" s="187">
        <f t="shared" si="13"/>
        <v>0.13872832369942195</v>
      </c>
      <c r="F45" s="114">
        <f t="shared" si="13"/>
        <v>0.1111111111111111</v>
      </c>
      <c r="G45" s="187">
        <f t="shared" si="13"/>
        <v>0.14285714285714285</v>
      </c>
      <c r="H45" s="114" t="s">
        <v>37</v>
      </c>
      <c r="I45" s="187" t="s">
        <v>37</v>
      </c>
      <c r="J45" s="114">
        <f>J44/J43</f>
        <v>0.1326219512195122</v>
      </c>
      <c r="K45" s="187">
        <f>K44/K43</f>
        <v>0.13707165109034267</v>
      </c>
    </row>
    <row r="46" spans="1:11" ht="28" x14ac:dyDescent="0.3">
      <c r="A46" s="127" t="s">
        <v>19</v>
      </c>
      <c r="B46" s="112">
        <f>B34-B58</f>
        <v>2</v>
      </c>
      <c r="C46" s="113">
        <f>C34-C58</f>
        <v>15</v>
      </c>
      <c r="D46" s="112" t="s">
        <v>37</v>
      </c>
      <c r="E46" s="113" t="s">
        <v>37</v>
      </c>
      <c r="F46" s="109" t="s">
        <v>37</v>
      </c>
      <c r="G46" s="113" t="s">
        <v>37</v>
      </c>
      <c r="H46" s="109" t="s">
        <v>37</v>
      </c>
      <c r="I46" s="113">
        <v>1</v>
      </c>
      <c r="J46" s="124">
        <f t="shared" ref="J46:K48" si="14">SUM(H46,F46,D46,B46)</f>
        <v>2</v>
      </c>
      <c r="K46" s="113">
        <f t="shared" si="14"/>
        <v>16</v>
      </c>
    </row>
    <row r="47" spans="1:11" ht="14" x14ac:dyDescent="0.3">
      <c r="A47" s="100" t="s">
        <v>45</v>
      </c>
      <c r="B47" s="112">
        <f>B44+B46</f>
        <v>50</v>
      </c>
      <c r="C47" s="126">
        <f>C44+C46</f>
        <v>61</v>
      </c>
      <c r="D47" s="112">
        <f>D44</f>
        <v>23</v>
      </c>
      <c r="E47" s="126">
        <f t="shared" ref="E47:H47" si="15">E44</f>
        <v>24</v>
      </c>
      <c r="F47" s="112">
        <f t="shared" si="15"/>
        <v>12</v>
      </c>
      <c r="G47" s="126">
        <f t="shared" si="15"/>
        <v>15</v>
      </c>
      <c r="H47" s="125">
        <f t="shared" si="15"/>
        <v>4</v>
      </c>
      <c r="I47" s="126">
        <f>I44+I46</f>
        <v>4</v>
      </c>
      <c r="J47" s="124">
        <f t="shared" si="14"/>
        <v>89</v>
      </c>
      <c r="K47" s="126">
        <f t="shared" si="14"/>
        <v>104</v>
      </c>
    </row>
    <row r="48" spans="1:11" ht="14" x14ac:dyDescent="0.3">
      <c r="A48" s="100" t="s">
        <v>46</v>
      </c>
      <c r="B48" s="125">
        <f t="shared" ref="B48:I48" si="16">B36-B60</f>
        <v>18</v>
      </c>
      <c r="C48" s="113">
        <f t="shared" si="16"/>
        <v>15</v>
      </c>
      <c r="D48" s="125">
        <f t="shared" si="16"/>
        <v>3</v>
      </c>
      <c r="E48" s="113">
        <f t="shared" si="16"/>
        <v>12</v>
      </c>
      <c r="F48" s="125">
        <f t="shared" si="16"/>
        <v>5</v>
      </c>
      <c r="G48" s="113">
        <f t="shared" si="16"/>
        <v>4</v>
      </c>
      <c r="H48" s="125">
        <f t="shared" si="16"/>
        <v>1</v>
      </c>
      <c r="I48" s="113">
        <f t="shared" si="16"/>
        <v>1</v>
      </c>
      <c r="J48" s="124">
        <f t="shared" si="14"/>
        <v>27</v>
      </c>
      <c r="K48" s="113">
        <f t="shared" si="14"/>
        <v>32</v>
      </c>
    </row>
    <row r="49" spans="1:11" ht="14" x14ac:dyDescent="0.3">
      <c r="A49" s="106" t="s">
        <v>76</v>
      </c>
      <c r="B49" s="112">
        <f t="shared" ref="B49:K49" si="17">B37</f>
        <v>3853</v>
      </c>
      <c r="C49" s="113">
        <f t="shared" si="17"/>
        <v>3702</v>
      </c>
      <c r="D49" s="112">
        <f t="shared" si="17"/>
        <v>948</v>
      </c>
      <c r="E49" s="113">
        <f t="shared" si="17"/>
        <v>885</v>
      </c>
      <c r="F49" s="112">
        <f t="shared" si="17"/>
        <v>706</v>
      </c>
      <c r="G49" s="113">
        <f t="shared" si="17"/>
        <v>683</v>
      </c>
      <c r="H49" s="112">
        <f t="shared" si="17"/>
        <v>129</v>
      </c>
      <c r="I49" s="113">
        <f t="shared" si="17"/>
        <v>116</v>
      </c>
      <c r="J49" s="112">
        <f t="shared" si="17"/>
        <v>5636</v>
      </c>
      <c r="K49" s="113">
        <f t="shared" si="17"/>
        <v>5386</v>
      </c>
    </row>
    <row r="50" spans="1:11" ht="15.5" x14ac:dyDescent="0.35">
      <c r="A50" s="149"/>
      <c r="B50" s="149"/>
      <c r="C50" s="149"/>
      <c r="D50" s="149"/>
      <c r="E50" s="149"/>
      <c r="F50" s="148"/>
      <c r="G50" s="148"/>
      <c r="H50" s="143"/>
      <c r="I50" s="143"/>
      <c r="J50" s="143"/>
      <c r="K50" s="142"/>
    </row>
    <row r="51" spans="1:11" hidden="1" x14ac:dyDescent="0.25">
      <c r="A51" s="143"/>
      <c r="B51" s="142"/>
      <c r="C51" s="142"/>
      <c r="D51" s="142"/>
      <c r="E51" s="142"/>
      <c r="F51" s="143"/>
      <c r="G51" s="143"/>
      <c r="H51" s="143"/>
      <c r="I51" s="143"/>
      <c r="J51" s="143"/>
      <c r="K51" s="142"/>
    </row>
    <row r="52" spans="1:11" ht="14" hidden="1" x14ac:dyDescent="0.3">
      <c r="A52" s="186" t="s">
        <v>84</v>
      </c>
      <c r="B52" s="142"/>
      <c r="C52" s="142"/>
      <c r="D52" s="142"/>
      <c r="E52" s="142"/>
      <c r="F52" s="143"/>
      <c r="G52" s="143"/>
      <c r="H52" s="143"/>
      <c r="I52" s="143"/>
      <c r="J52" s="143"/>
      <c r="K52" s="142"/>
    </row>
    <row r="53" spans="1:11" ht="14" hidden="1" x14ac:dyDescent="0.3">
      <c r="A53" s="103" t="s">
        <v>2</v>
      </c>
      <c r="B53" s="210" t="s">
        <v>54</v>
      </c>
      <c r="C53" s="211"/>
      <c r="D53" s="208" t="s">
        <v>70</v>
      </c>
      <c r="E53" s="207"/>
      <c r="F53" s="208" t="s">
        <v>40</v>
      </c>
      <c r="G53" s="207"/>
      <c r="H53" s="208" t="s">
        <v>41</v>
      </c>
      <c r="I53" s="207"/>
      <c r="J53" s="208" t="s">
        <v>42</v>
      </c>
      <c r="K53" s="207"/>
    </row>
    <row r="54" spans="1:11" ht="14.5" hidden="1" thickBot="1" x14ac:dyDescent="0.35">
      <c r="A54" s="108"/>
      <c r="B54" s="110" t="s">
        <v>51</v>
      </c>
      <c r="C54" s="111" t="s">
        <v>78</v>
      </c>
      <c r="D54" s="110" t="s">
        <v>51</v>
      </c>
      <c r="E54" s="111" t="s">
        <v>78</v>
      </c>
      <c r="F54" s="110" t="s">
        <v>51</v>
      </c>
      <c r="G54" s="111" t="s">
        <v>78</v>
      </c>
      <c r="H54" s="110" t="s">
        <v>51</v>
      </c>
      <c r="I54" s="111" t="s">
        <v>78</v>
      </c>
      <c r="J54" s="110" t="s">
        <v>51</v>
      </c>
      <c r="K54" s="111" t="s">
        <v>78</v>
      </c>
    </row>
    <row r="55" spans="1:11" ht="14" hidden="1" x14ac:dyDescent="0.3">
      <c r="A55" s="107" t="s">
        <v>43</v>
      </c>
      <c r="B55" s="125">
        <v>799</v>
      </c>
      <c r="C55" s="126">
        <v>829</v>
      </c>
      <c r="D55" s="124">
        <v>355</v>
      </c>
      <c r="E55" s="126">
        <v>369</v>
      </c>
      <c r="F55" s="124">
        <v>212</v>
      </c>
      <c r="G55" s="126">
        <v>199</v>
      </c>
      <c r="H55" s="124">
        <v>-70</v>
      </c>
      <c r="I55" s="126">
        <v>-86</v>
      </c>
      <c r="J55" s="124">
        <f>SUM(H55,F55,D55,B55)</f>
        <v>1296</v>
      </c>
      <c r="K55" s="113">
        <f>SUM(I55,G55,E55,C55)</f>
        <v>1311</v>
      </c>
    </row>
    <row r="56" spans="1:11" ht="28" hidden="1" x14ac:dyDescent="0.3">
      <c r="A56" s="106" t="s">
        <v>75</v>
      </c>
      <c r="B56" s="125">
        <v>75</v>
      </c>
      <c r="C56" s="126">
        <v>95</v>
      </c>
      <c r="D56" s="125">
        <v>44</v>
      </c>
      <c r="E56" s="126">
        <v>56</v>
      </c>
      <c r="F56" s="125">
        <v>29</v>
      </c>
      <c r="G56" s="126">
        <v>30</v>
      </c>
      <c r="H56" s="125">
        <v>4</v>
      </c>
      <c r="I56" s="126">
        <v>7</v>
      </c>
      <c r="J56" s="124">
        <f>SUM(H56,F56,D56,B56)</f>
        <v>152</v>
      </c>
      <c r="K56" s="113">
        <f>SUM(I56,G56,E56,C56)</f>
        <v>188</v>
      </c>
    </row>
    <row r="57" spans="1:11" ht="14.5" hidden="1" x14ac:dyDescent="0.35">
      <c r="A57" s="136" t="s">
        <v>44</v>
      </c>
      <c r="B57" s="114">
        <f t="shared" ref="B57:G57" si="18">B56/B55</f>
        <v>9.3867334167709635E-2</v>
      </c>
      <c r="C57" s="187">
        <f t="shared" si="18"/>
        <v>0.11459589867310012</v>
      </c>
      <c r="D57" s="114">
        <f t="shared" si="18"/>
        <v>0.12394366197183099</v>
      </c>
      <c r="E57" s="187">
        <f t="shared" si="18"/>
        <v>0.15176151761517614</v>
      </c>
      <c r="F57" s="114">
        <f t="shared" si="18"/>
        <v>0.13679245283018868</v>
      </c>
      <c r="G57" s="187">
        <f t="shared" si="18"/>
        <v>0.15075376884422109</v>
      </c>
      <c r="H57" s="114" t="s">
        <v>37</v>
      </c>
      <c r="I57" s="187" t="s">
        <v>37</v>
      </c>
      <c r="J57" s="114">
        <f>J56/J55</f>
        <v>0.11728395061728394</v>
      </c>
      <c r="K57" s="187">
        <f>K56/K55</f>
        <v>0.14340198321891687</v>
      </c>
    </row>
    <row r="58" spans="1:11" ht="28" hidden="1" x14ac:dyDescent="0.3">
      <c r="A58" s="127" t="s">
        <v>19</v>
      </c>
      <c r="B58" s="112">
        <v>5</v>
      </c>
      <c r="C58" s="113">
        <v>6</v>
      </c>
      <c r="D58" s="112" t="s">
        <v>37</v>
      </c>
      <c r="E58" s="113" t="s">
        <v>37</v>
      </c>
      <c r="F58" s="109" t="s">
        <v>37</v>
      </c>
      <c r="G58" s="113" t="s">
        <v>37</v>
      </c>
      <c r="H58" s="109" t="s">
        <v>37</v>
      </c>
      <c r="I58" s="113">
        <v>-1</v>
      </c>
      <c r="J58" s="124">
        <f t="shared" ref="J58:K60" si="19">SUM(H58,F58,D58,B58)</f>
        <v>5</v>
      </c>
      <c r="K58" s="113">
        <f t="shared" si="19"/>
        <v>5</v>
      </c>
    </row>
    <row r="59" spans="1:11" ht="14" hidden="1" x14ac:dyDescent="0.3">
      <c r="A59" s="100" t="s">
        <v>45</v>
      </c>
      <c r="B59" s="112">
        <f>B58+B56</f>
        <v>80</v>
      </c>
      <c r="C59" s="126">
        <f>C58+C56</f>
        <v>101</v>
      </c>
      <c r="D59" s="112">
        <v>44</v>
      </c>
      <c r="E59" s="126">
        <v>56</v>
      </c>
      <c r="F59" s="112">
        <v>29</v>
      </c>
      <c r="G59" s="126">
        <v>30</v>
      </c>
      <c r="H59" s="125">
        <v>4</v>
      </c>
      <c r="I59" s="126">
        <v>6</v>
      </c>
      <c r="J59" s="124">
        <f t="shared" si="19"/>
        <v>157</v>
      </c>
      <c r="K59" s="126">
        <f t="shared" si="19"/>
        <v>193</v>
      </c>
    </row>
    <row r="60" spans="1:11" ht="14" hidden="1" x14ac:dyDescent="0.3">
      <c r="A60" s="100" t="s">
        <v>46</v>
      </c>
      <c r="B60" s="125">
        <v>49</v>
      </c>
      <c r="C60" s="113">
        <v>20</v>
      </c>
      <c r="D60" s="125">
        <v>16</v>
      </c>
      <c r="E60" s="113">
        <v>14</v>
      </c>
      <c r="F60" s="125">
        <v>10</v>
      </c>
      <c r="G60" s="113">
        <v>7</v>
      </c>
      <c r="H60" s="125">
        <v>1</v>
      </c>
      <c r="I60" s="113">
        <v>0</v>
      </c>
      <c r="J60" s="124">
        <f t="shared" si="19"/>
        <v>76</v>
      </c>
      <c r="K60" s="113">
        <f t="shared" si="19"/>
        <v>41</v>
      </c>
    </row>
    <row r="61" spans="1:11" ht="14" hidden="1" x14ac:dyDescent="0.3">
      <c r="A61" s="106" t="s">
        <v>79</v>
      </c>
      <c r="B61" s="112">
        <v>3799</v>
      </c>
      <c r="C61" s="113">
        <v>3662</v>
      </c>
      <c r="D61" s="112">
        <v>949</v>
      </c>
      <c r="E61" s="113">
        <v>855</v>
      </c>
      <c r="F61" s="112">
        <v>701</v>
      </c>
      <c r="G61" s="113">
        <v>660</v>
      </c>
      <c r="H61" s="112">
        <v>124</v>
      </c>
      <c r="I61" s="113">
        <v>110</v>
      </c>
      <c r="J61" s="112">
        <v>5573</v>
      </c>
      <c r="K61" s="113">
        <v>5287</v>
      </c>
    </row>
    <row r="62" spans="1:11" ht="15.5" hidden="1" x14ac:dyDescent="0.35">
      <c r="A62" s="149"/>
      <c r="B62" s="149"/>
      <c r="C62" s="149"/>
      <c r="D62" s="149"/>
      <c r="E62" s="149"/>
      <c r="F62" s="148"/>
      <c r="G62" s="148"/>
      <c r="H62" s="143"/>
      <c r="I62" s="143"/>
      <c r="J62" s="143"/>
      <c r="K62" s="142"/>
    </row>
    <row r="63" spans="1:11" x14ac:dyDescent="0.25">
      <c r="A63" s="143"/>
      <c r="B63" s="142"/>
      <c r="C63" s="142"/>
      <c r="D63" s="142"/>
      <c r="E63" s="142"/>
      <c r="F63" s="143"/>
      <c r="G63" s="143"/>
      <c r="H63" s="143"/>
      <c r="I63" s="143"/>
      <c r="J63" s="143"/>
      <c r="K63" s="142"/>
    </row>
    <row r="64" spans="1:11" ht="14" x14ac:dyDescent="0.3">
      <c r="A64" s="186" t="s">
        <v>85</v>
      </c>
      <c r="B64" s="142"/>
      <c r="C64" s="142"/>
      <c r="D64" s="142"/>
      <c r="E64" s="142"/>
      <c r="F64" s="143"/>
      <c r="G64" s="143"/>
      <c r="H64" s="143"/>
      <c r="I64" s="143"/>
      <c r="J64" s="143"/>
      <c r="K64" s="142"/>
    </row>
    <row r="65" spans="1:11" ht="14" x14ac:dyDescent="0.3">
      <c r="A65" s="103" t="s">
        <v>2</v>
      </c>
      <c r="B65" s="210" t="s">
        <v>54</v>
      </c>
      <c r="C65" s="211"/>
      <c r="D65" s="208" t="s">
        <v>70</v>
      </c>
      <c r="E65" s="207"/>
      <c r="F65" s="208" t="s">
        <v>40</v>
      </c>
      <c r="G65" s="207"/>
      <c r="H65" s="208" t="s">
        <v>41</v>
      </c>
      <c r="I65" s="207"/>
      <c r="J65" s="208" t="s">
        <v>42</v>
      </c>
      <c r="K65" s="207"/>
    </row>
    <row r="66" spans="1:11" ht="14.5" thickBot="1" x14ac:dyDescent="0.35">
      <c r="A66" s="108"/>
      <c r="B66" s="110" t="s">
        <v>52</v>
      </c>
      <c r="C66" s="111" t="s">
        <v>80</v>
      </c>
      <c r="D66" s="110" t="s">
        <v>52</v>
      </c>
      <c r="E66" s="111" t="s">
        <v>80</v>
      </c>
      <c r="F66" s="110" t="s">
        <v>52</v>
      </c>
      <c r="G66" s="111" t="s">
        <v>80</v>
      </c>
      <c r="H66" s="110" t="s">
        <v>52</v>
      </c>
      <c r="I66" s="111" t="s">
        <v>80</v>
      </c>
      <c r="J66" s="110" t="s">
        <v>52</v>
      </c>
      <c r="K66" s="111" t="s">
        <v>80</v>
      </c>
    </row>
    <row r="67" spans="1:11" ht="14" x14ac:dyDescent="0.3">
      <c r="A67" s="107" t="s">
        <v>43</v>
      </c>
      <c r="B67" s="125">
        <f t="shared" ref="B67:I68" si="20">B55-B79</f>
        <v>399</v>
      </c>
      <c r="C67" s="126">
        <f t="shared" si="20"/>
        <v>414</v>
      </c>
      <c r="D67" s="124">
        <f t="shared" si="20"/>
        <v>184</v>
      </c>
      <c r="E67" s="126">
        <f t="shared" si="20"/>
        <v>191</v>
      </c>
      <c r="F67" s="124">
        <f t="shared" si="20"/>
        <v>106</v>
      </c>
      <c r="G67" s="126">
        <f t="shared" si="20"/>
        <v>104</v>
      </c>
      <c r="H67" s="124">
        <f t="shared" si="20"/>
        <v>-36</v>
      </c>
      <c r="I67" s="126">
        <f t="shared" si="20"/>
        <v>-41</v>
      </c>
      <c r="J67" s="124">
        <f>SUM(H67,F67,D67,B67)</f>
        <v>653</v>
      </c>
      <c r="K67" s="113">
        <f>SUM(I67,G67,E67,C67)</f>
        <v>668</v>
      </c>
    </row>
    <row r="68" spans="1:11" ht="28" x14ac:dyDescent="0.3">
      <c r="A68" s="106" t="s">
        <v>75</v>
      </c>
      <c r="B68" s="125">
        <f t="shared" si="20"/>
        <v>39</v>
      </c>
      <c r="C68" s="126">
        <f t="shared" si="20"/>
        <v>48</v>
      </c>
      <c r="D68" s="125">
        <f t="shared" si="20"/>
        <v>23</v>
      </c>
      <c r="E68" s="126">
        <f t="shared" si="20"/>
        <v>28</v>
      </c>
      <c r="F68" s="125">
        <f t="shared" si="20"/>
        <v>15</v>
      </c>
      <c r="G68" s="126">
        <f t="shared" si="20"/>
        <v>17</v>
      </c>
      <c r="H68" s="125">
        <f t="shared" si="20"/>
        <v>0</v>
      </c>
      <c r="I68" s="126">
        <f t="shared" si="20"/>
        <v>6</v>
      </c>
      <c r="J68" s="124">
        <f>SUM(H68,F68,D68,B68)</f>
        <v>77</v>
      </c>
      <c r="K68" s="113">
        <f>SUM(I68,G68,E68,C68)</f>
        <v>99</v>
      </c>
    </row>
    <row r="69" spans="1:11" ht="14.5" x14ac:dyDescent="0.35">
      <c r="A69" s="136" t="s">
        <v>44</v>
      </c>
      <c r="B69" s="114">
        <f t="shared" ref="B69:G69" si="21">B68/B67</f>
        <v>9.7744360902255634E-2</v>
      </c>
      <c r="C69" s="187">
        <f t="shared" si="21"/>
        <v>0.11594202898550725</v>
      </c>
      <c r="D69" s="114">
        <f t="shared" si="21"/>
        <v>0.125</v>
      </c>
      <c r="E69" s="187">
        <f t="shared" si="21"/>
        <v>0.14659685863874344</v>
      </c>
      <c r="F69" s="114">
        <f t="shared" si="21"/>
        <v>0.14150943396226415</v>
      </c>
      <c r="G69" s="187">
        <f t="shared" si="21"/>
        <v>0.16346153846153846</v>
      </c>
      <c r="H69" s="114" t="s">
        <v>37</v>
      </c>
      <c r="I69" s="187" t="s">
        <v>37</v>
      </c>
      <c r="J69" s="114">
        <f>J68/J67</f>
        <v>0.11791730474732007</v>
      </c>
      <c r="K69" s="187">
        <f>K68/K67</f>
        <v>0.14820359281437126</v>
      </c>
    </row>
    <row r="70" spans="1:11" ht="28" x14ac:dyDescent="0.3">
      <c r="A70" s="127" t="s">
        <v>19</v>
      </c>
      <c r="B70" s="112">
        <f>B58-B82</f>
        <v>3</v>
      </c>
      <c r="C70" s="113">
        <f>C58-C82</f>
        <v>3</v>
      </c>
      <c r="D70" s="112" t="s">
        <v>37</v>
      </c>
      <c r="E70" s="113" t="s">
        <v>37</v>
      </c>
      <c r="F70" s="109" t="s">
        <v>37</v>
      </c>
      <c r="G70" s="113" t="s">
        <v>37</v>
      </c>
      <c r="H70" s="109" t="s">
        <v>37</v>
      </c>
      <c r="I70" s="113">
        <v>-1</v>
      </c>
      <c r="J70" s="124">
        <f t="shared" ref="J70:K72" si="22">SUM(H70,F70,D70,B70)</f>
        <v>3</v>
      </c>
      <c r="K70" s="113">
        <f t="shared" si="22"/>
        <v>2</v>
      </c>
    </row>
    <row r="71" spans="1:11" ht="14" x14ac:dyDescent="0.3">
      <c r="A71" s="100" t="s">
        <v>45</v>
      </c>
      <c r="B71" s="112">
        <f>B68+B70</f>
        <v>42</v>
      </c>
      <c r="C71" s="126">
        <f>C68+C70</f>
        <v>51</v>
      </c>
      <c r="D71" s="112">
        <f>D68</f>
        <v>23</v>
      </c>
      <c r="E71" s="126">
        <f t="shared" ref="E71:H71" si="23">E68</f>
        <v>28</v>
      </c>
      <c r="F71" s="112">
        <f t="shared" si="23"/>
        <v>15</v>
      </c>
      <c r="G71" s="126">
        <f t="shared" si="23"/>
        <v>17</v>
      </c>
      <c r="H71" s="125">
        <f t="shared" si="23"/>
        <v>0</v>
      </c>
      <c r="I71" s="126">
        <v>5</v>
      </c>
      <c r="J71" s="124">
        <f t="shared" si="22"/>
        <v>80</v>
      </c>
      <c r="K71" s="126">
        <f t="shared" si="22"/>
        <v>101</v>
      </c>
    </row>
    <row r="72" spans="1:11" ht="14" x14ac:dyDescent="0.3">
      <c r="A72" s="100" t="s">
        <v>46</v>
      </c>
      <c r="B72" s="125">
        <f t="shared" ref="B72:I72" si="24">B60-B84</f>
        <v>29</v>
      </c>
      <c r="C72" s="113">
        <f t="shared" si="24"/>
        <v>10</v>
      </c>
      <c r="D72" s="125">
        <f t="shared" si="24"/>
        <v>7</v>
      </c>
      <c r="E72" s="113">
        <f t="shared" si="24"/>
        <v>9</v>
      </c>
      <c r="F72" s="125">
        <f t="shared" si="24"/>
        <v>5</v>
      </c>
      <c r="G72" s="113">
        <f t="shared" si="24"/>
        <v>4</v>
      </c>
      <c r="H72" s="125">
        <f t="shared" si="24"/>
        <v>1</v>
      </c>
      <c r="I72" s="113">
        <f t="shared" si="24"/>
        <v>0</v>
      </c>
      <c r="J72" s="124">
        <f t="shared" si="22"/>
        <v>42</v>
      </c>
      <c r="K72" s="113">
        <f t="shared" si="22"/>
        <v>23</v>
      </c>
    </row>
    <row r="73" spans="1:11" ht="14" x14ac:dyDescent="0.3">
      <c r="A73" s="106" t="s">
        <v>79</v>
      </c>
      <c r="B73" s="112">
        <v>3799</v>
      </c>
      <c r="C73" s="113">
        <v>3662</v>
      </c>
      <c r="D73" s="112">
        <v>949</v>
      </c>
      <c r="E73" s="113">
        <v>855</v>
      </c>
      <c r="F73" s="112">
        <v>701</v>
      </c>
      <c r="G73" s="113">
        <v>660</v>
      </c>
      <c r="H73" s="112">
        <v>124</v>
      </c>
      <c r="I73" s="113">
        <v>110</v>
      </c>
      <c r="J73" s="112">
        <v>5573</v>
      </c>
      <c r="K73" s="113">
        <v>5287</v>
      </c>
    </row>
    <row r="74" spans="1:11" ht="15.5" x14ac:dyDescent="0.35">
      <c r="A74" s="149"/>
      <c r="B74" s="149"/>
      <c r="C74" s="149"/>
      <c r="D74" s="149"/>
      <c r="E74" s="149"/>
      <c r="F74" s="148"/>
      <c r="G74" s="148"/>
      <c r="H74" s="143"/>
      <c r="I74" s="143"/>
      <c r="J74" s="143"/>
      <c r="K74" s="142"/>
    </row>
    <row r="75" spans="1:11" x14ac:dyDescent="0.25">
      <c r="A75" s="143"/>
      <c r="B75" s="142"/>
      <c r="C75" s="142"/>
      <c r="D75" s="142"/>
      <c r="E75" s="142"/>
      <c r="F75" s="143"/>
      <c r="G75" s="143"/>
      <c r="H75" s="143"/>
      <c r="I75" s="143"/>
      <c r="J75" s="143"/>
      <c r="K75" s="142"/>
    </row>
    <row r="76" spans="1:11" ht="14" x14ac:dyDescent="0.3">
      <c r="A76" s="186" t="s">
        <v>69</v>
      </c>
      <c r="B76" s="142"/>
      <c r="C76" s="142"/>
      <c r="D76" s="142"/>
      <c r="E76" s="142"/>
      <c r="F76" s="143"/>
      <c r="G76" s="143"/>
      <c r="H76" s="143"/>
      <c r="I76" s="143"/>
      <c r="J76" s="143"/>
      <c r="K76" s="142"/>
    </row>
    <row r="77" spans="1:11" ht="14" x14ac:dyDescent="0.3">
      <c r="A77" s="103" t="s">
        <v>2</v>
      </c>
      <c r="B77" s="210" t="s">
        <v>54</v>
      </c>
      <c r="C77" s="211"/>
      <c r="D77" s="208" t="s">
        <v>70</v>
      </c>
      <c r="E77" s="207"/>
      <c r="F77" s="208" t="s">
        <v>40</v>
      </c>
      <c r="G77" s="207"/>
      <c r="H77" s="208" t="s">
        <v>41</v>
      </c>
      <c r="I77" s="207"/>
      <c r="J77" s="208" t="s">
        <v>42</v>
      </c>
      <c r="K77" s="207"/>
    </row>
    <row r="78" spans="1:11" ht="14.5" thickBot="1" x14ac:dyDescent="0.35">
      <c r="A78" s="108"/>
      <c r="B78" s="110" t="s">
        <v>53</v>
      </c>
      <c r="C78" s="111" t="s">
        <v>81</v>
      </c>
      <c r="D78" s="110" t="s">
        <v>53</v>
      </c>
      <c r="E78" s="111" t="s">
        <v>81</v>
      </c>
      <c r="F78" s="110" t="s">
        <v>53</v>
      </c>
      <c r="G78" s="111" t="s">
        <v>81</v>
      </c>
      <c r="H78" s="110" t="s">
        <v>53</v>
      </c>
      <c r="I78" s="111" t="s">
        <v>81</v>
      </c>
      <c r="J78" s="110" t="s">
        <v>53</v>
      </c>
      <c r="K78" s="111" t="s">
        <v>81</v>
      </c>
    </row>
    <row r="79" spans="1:11" ht="14" x14ac:dyDescent="0.3">
      <c r="A79" s="107" t="s">
        <v>43</v>
      </c>
      <c r="B79" s="125">
        <v>400</v>
      </c>
      <c r="C79" s="126">
        <v>415</v>
      </c>
      <c r="D79" s="124">
        <v>171</v>
      </c>
      <c r="E79" s="126">
        <v>178</v>
      </c>
      <c r="F79" s="124">
        <v>106</v>
      </c>
      <c r="G79" s="126">
        <v>95</v>
      </c>
      <c r="H79" s="124">
        <v>-34</v>
      </c>
      <c r="I79" s="126">
        <v>-45</v>
      </c>
      <c r="J79" s="124">
        <f>SUM(H79,F79,D79,B79)</f>
        <v>643</v>
      </c>
      <c r="K79" s="113">
        <v>643</v>
      </c>
    </row>
    <row r="80" spans="1:11" ht="28" x14ac:dyDescent="0.3">
      <c r="A80" s="106" t="s">
        <v>75</v>
      </c>
      <c r="B80" s="125">
        <v>36</v>
      </c>
      <c r="C80" s="126">
        <v>47</v>
      </c>
      <c r="D80" s="125">
        <v>21</v>
      </c>
      <c r="E80" s="126">
        <v>28</v>
      </c>
      <c r="F80" s="125">
        <v>14</v>
      </c>
      <c r="G80" s="126">
        <v>13</v>
      </c>
      <c r="H80" s="125">
        <v>4</v>
      </c>
      <c r="I80" s="126">
        <v>1</v>
      </c>
      <c r="J80" s="124">
        <f>SUM(H80,F80,D80,B80)</f>
        <v>75</v>
      </c>
      <c r="K80" s="113">
        <v>89</v>
      </c>
    </row>
    <row r="81" spans="1:11" ht="14.5" x14ac:dyDescent="0.35">
      <c r="A81" s="136" t="s">
        <v>44</v>
      </c>
      <c r="B81" s="114">
        <f t="shared" ref="B81:G81" si="25">B80/B79</f>
        <v>0.09</v>
      </c>
      <c r="C81" s="187">
        <f t="shared" si="25"/>
        <v>0.11325301204819277</v>
      </c>
      <c r="D81" s="114">
        <f t="shared" si="25"/>
        <v>0.12280701754385964</v>
      </c>
      <c r="E81" s="187">
        <f t="shared" si="25"/>
        <v>0.15730337078651685</v>
      </c>
      <c r="F81" s="114">
        <f t="shared" si="25"/>
        <v>0.13207547169811321</v>
      </c>
      <c r="G81" s="187">
        <f t="shared" si="25"/>
        <v>0.1368421052631579</v>
      </c>
      <c r="H81" s="114" t="s">
        <v>37</v>
      </c>
      <c r="I81" s="187" t="s">
        <v>37</v>
      </c>
      <c r="J81" s="114">
        <f>J80/J79</f>
        <v>0.1166407465007776</v>
      </c>
      <c r="K81" s="187">
        <f>K80/K79</f>
        <v>0.13841368584758942</v>
      </c>
    </row>
    <row r="82" spans="1:11" ht="28" x14ac:dyDescent="0.3">
      <c r="A82" s="127" t="s">
        <v>19</v>
      </c>
      <c r="B82" s="112">
        <v>2</v>
      </c>
      <c r="C82" s="113">
        <v>3</v>
      </c>
      <c r="D82" s="112" t="s">
        <v>37</v>
      </c>
      <c r="E82" s="113" t="s">
        <v>37</v>
      </c>
      <c r="F82" s="109" t="s">
        <v>37</v>
      </c>
      <c r="G82" s="113" t="s">
        <v>37</v>
      </c>
      <c r="H82" s="109" t="s">
        <v>37</v>
      </c>
      <c r="I82" s="113" t="s">
        <v>37</v>
      </c>
      <c r="J82" s="124">
        <f>SUM(H82,F82,D82,B82)</f>
        <v>2</v>
      </c>
      <c r="K82" s="113">
        <f>SUM(I82,G82,E82,C82)</f>
        <v>3</v>
      </c>
    </row>
    <row r="83" spans="1:11" ht="14" x14ac:dyDescent="0.3">
      <c r="A83" s="100" t="s">
        <v>45</v>
      </c>
      <c r="B83" s="112">
        <f>B82+B80</f>
        <v>38</v>
      </c>
      <c r="C83" s="126">
        <v>50</v>
      </c>
      <c r="D83" s="112">
        <v>21</v>
      </c>
      <c r="E83" s="126">
        <v>28</v>
      </c>
      <c r="F83" s="112">
        <v>14</v>
      </c>
      <c r="G83" s="126">
        <f>G80+IF(G82&lt;&gt;"-",G82,0)</f>
        <v>13</v>
      </c>
      <c r="H83" s="125">
        <v>4</v>
      </c>
      <c r="I83" s="126">
        <f>I80+IF(I82&lt;&gt;"-",I82,0)</f>
        <v>1</v>
      </c>
      <c r="J83" s="124">
        <f>SUM(H83,F83,D83,B83)</f>
        <v>77</v>
      </c>
      <c r="K83" s="126">
        <v>92</v>
      </c>
    </row>
    <row r="84" spans="1:11" ht="14" x14ac:dyDescent="0.3">
      <c r="A84" s="100" t="s">
        <v>46</v>
      </c>
      <c r="B84" s="125">
        <v>20</v>
      </c>
      <c r="C84" s="113">
        <v>10</v>
      </c>
      <c r="D84" s="125">
        <v>9</v>
      </c>
      <c r="E84" s="113">
        <v>5</v>
      </c>
      <c r="F84" s="125">
        <v>5</v>
      </c>
      <c r="G84" s="113">
        <v>3</v>
      </c>
      <c r="H84" s="125">
        <v>0</v>
      </c>
      <c r="I84" s="113">
        <v>0</v>
      </c>
      <c r="J84" s="124">
        <f>SUM(H84,F84,D84,B84)</f>
        <v>34</v>
      </c>
      <c r="K84" s="113">
        <v>18</v>
      </c>
    </row>
    <row r="85" spans="1:11" ht="14" x14ac:dyDescent="0.3">
      <c r="A85" s="106" t="s">
        <v>82</v>
      </c>
      <c r="B85" s="112">
        <v>3776</v>
      </c>
      <c r="C85" s="113">
        <v>3628</v>
      </c>
      <c r="D85" s="112">
        <v>894</v>
      </c>
      <c r="E85" s="113">
        <v>848</v>
      </c>
      <c r="F85" s="112">
        <v>698</v>
      </c>
      <c r="G85" s="113">
        <v>650</v>
      </c>
      <c r="H85" s="112">
        <v>121</v>
      </c>
      <c r="I85" s="113">
        <v>109</v>
      </c>
      <c r="J85" s="112">
        <v>5489</v>
      </c>
      <c r="K85" s="113">
        <v>5235</v>
      </c>
    </row>
    <row r="86" spans="1:11" ht="15.5" x14ac:dyDescent="0.35">
      <c r="A86" s="149"/>
      <c r="B86" s="188"/>
      <c r="C86" s="149"/>
      <c r="D86" s="149"/>
      <c r="E86" s="149"/>
      <c r="F86" s="148"/>
      <c r="G86" s="148"/>
      <c r="H86" s="143"/>
      <c r="I86" s="143"/>
      <c r="J86" s="143"/>
      <c r="K86" s="189"/>
    </row>
    <row r="87" spans="1:11" x14ac:dyDescent="0.25">
      <c r="A87" s="143" t="s">
        <v>71</v>
      </c>
      <c r="B87" s="142"/>
      <c r="C87" s="142"/>
      <c r="D87" s="142"/>
      <c r="E87" s="142"/>
      <c r="F87" s="143"/>
      <c r="G87" s="143"/>
      <c r="H87" s="143"/>
      <c r="I87" s="143"/>
      <c r="J87" s="143"/>
      <c r="K87" s="142"/>
    </row>
    <row r="88" spans="1:11" x14ac:dyDescent="0.25">
      <c r="A88" s="143" t="s">
        <v>72</v>
      </c>
      <c r="B88" s="142"/>
      <c r="C88" s="142"/>
      <c r="D88" s="142"/>
      <c r="E88" s="142"/>
      <c r="F88" s="143"/>
      <c r="G88" s="143"/>
      <c r="H88" s="143"/>
      <c r="I88" s="143"/>
      <c r="J88" s="143"/>
      <c r="K88" s="142"/>
    </row>
    <row r="89" spans="1:11" x14ac:dyDescent="0.25">
      <c r="A89" s="143" t="s">
        <v>73</v>
      </c>
      <c r="B89" s="142"/>
      <c r="C89" s="142"/>
      <c r="D89" s="142"/>
      <c r="E89" s="142"/>
      <c r="F89" s="143"/>
      <c r="G89" s="143"/>
      <c r="H89" s="143"/>
      <c r="I89" s="143"/>
      <c r="J89" s="143"/>
      <c r="K89" s="142"/>
    </row>
  </sheetData>
  <sheetProtection algorithmName="SHA-512" hashValue="74gkbSZdIeDN5arTdGYkqVastrNytfvgsRKQYDrNrhxzfuL9oEm+FARTRK3xFllzPBhoIojuH5sm00nuOJZO0Q==" saltValue="f37uOBd9NYjMd2Vliqxl5A==" spinCount="100000" sheet="1" objects="1" scenarios="1"/>
  <mergeCells count="38">
    <mergeCell ref="A1:D1"/>
    <mergeCell ref="A2:D2"/>
    <mergeCell ref="F2:G2"/>
    <mergeCell ref="B29:C29"/>
    <mergeCell ref="D29:E29"/>
    <mergeCell ref="F29:G29"/>
    <mergeCell ref="B17:C17"/>
    <mergeCell ref="D17:E17"/>
    <mergeCell ref="F17:G17"/>
    <mergeCell ref="B5:C5"/>
    <mergeCell ref="D5:E5"/>
    <mergeCell ref="F5:G5"/>
    <mergeCell ref="J65:K65"/>
    <mergeCell ref="H29:I29"/>
    <mergeCell ref="J29:K29"/>
    <mergeCell ref="B41:C41"/>
    <mergeCell ref="D41:E41"/>
    <mergeCell ref="F41:G41"/>
    <mergeCell ref="H41:I41"/>
    <mergeCell ref="J41:K41"/>
    <mergeCell ref="F65:G65"/>
    <mergeCell ref="H65:I65"/>
    <mergeCell ref="H5:I5"/>
    <mergeCell ref="J5:K5"/>
    <mergeCell ref="H17:I17"/>
    <mergeCell ref="J17:K17"/>
    <mergeCell ref="B77:C77"/>
    <mergeCell ref="D77:E77"/>
    <mergeCell ref="F77:G77"/>
    <mergeCell ref="H77:I77"/>
    <mergeCell ref="J77:K77"/>
    <mergeCell ref="B53:C53"/>
    <mergeCell ref="D53:E53"/>
    <mergeCell ref="F53:G53"/>
    <mergeCell ref="H53:I53"/>
    <mergeCell ref="J53:K53"/>
    <mergeCell ref="B65:C65"/>
    <mergeCell ref="D65:E6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rowBreaks count="1" manualBreakCount="1">
    <brk id="5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2A1ED08996DA4E8C7AEA2A85F63621" ma:contentTypeVersion="12" ma:contentTypeDescription="Ein neues Dokument erstellen." ma:contentTypeScope="" ma:versionID="e8669b84efd68d07bc60d2027aa433b3">
  <xsd:schema xmlns:xsd="http://www.w3.org/2001/XMLSchema" xmlns:xs="http://www.w3.org/2001/XMLSchema" xmlns:p="http://schemas.microsoft.com/office/2006/metadata/properties" xmlns:ns2="b0bcf1e9-e461-470a-bb88-762ecdddcc59" xmlns:ns3="ae4181c4-cae7-460b-b80c-2a12971a4356" targetNamespace="http://schemas.microsoft.com/office/2006/metadata/properties" ma:root="true" ma:fieldsID="04327bede86dde69a7e05cae45ec92e6" ns2:_="" ns3:_="">
    <xsd:import namespace="b0bcf1e9-e461-470a-bb88-762ecdddcc59"/>
    <xsd:import namespace="ae4181c4-cae7-460b-b80c-2a12971a43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cf1e9-e461-470a-bb88-762ecdddcc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181c4-cae7-460b-b80c-2a12971a435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F64C23-AA1B-45EC-B017-71B2C7332D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F681DA-B23E-4F00-9116-D379DC3167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bcf1e9-e461-470a-bb88-762ecdddcc59"/>
    <ds:schemaRef ds:uri="ae4181c4-cae7-460b-b80c-2a12971a43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422DDE-09F1-4DAB-8961-BA47F325AAAB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e4181c4-cae7-460b-b80c-2a12971a4356"/>
    <ds:schemaRef ds:uri="http://purl.org/dc/terms/"/>
    <ds:schemaRef ds:uri="b0bcf1e9-e461-470a-bb88-762ecdddcc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FPSE - Factsheet</vt:lpstr>
      <vt:lpstr>Income Statement</vt:lpstr>
      <vt:lpstr>Sales Revenues by Region</vt:lpstr>
      <vt:lpstr>Segments</vt:lpstr>
      <vt:lpstr>'Income Statement'!Druckbereich</vt:lpstr>
      <vt:lpstr>'Sales Revenues by Region'!Druckbereich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Altmann, Thomas</dc:creator>
  <cp:keywords/>
  <dc:description/>
  <cp:lastModifiedBy>Kelvin</cp:lastModifiedBy>
  <cp:revision/>
  <cp:lastPrinted>2020-03-19T05:34:12Z</cp:lastPrinted>
  <dcterms:created xsi:type="dcterms:W3CDTF">2016-03-07T14:42:29Z</dcterms:created>
  <dcterms:modified xsi:type="dcterms:W3CDTF">2020-04-23T15:10:30Z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0x010100DF2A1ED08996DA4E8C7AEA2A85F63621</vt:lpwstr>
  </property>
  <property fmtid="{D5CDD505-2E9C-101B-9397-08002B2CF9AE}" pid="3" name="AuthorIds_UIVersion_2048">
    <vt:lpwstr>16</vt:lpwstr>
  </property>
  <property fmtid="{D5CDD505-2E9C-101B-9397-08002B2CF9AE}" pid="4" name="AuthorIds_UIVersion_3584">
    <vt:lpwstr>6</vt:lpwstr>
  </property>
  <property fmtid="{D5CDD505-2E9C-101B-9397-08002B2CF9AE}" pid="5" name="AuthorIds_UIVersion_4608">
    <vt:lpwstr>6</vt:lpwstr>
  </property>
  <property fmtid="{D5CDD505-2E9C-101B-9397-08002B2CF9AE}" pid="6" name="AuthorIds_UIVersion_512">
    <vt:lpwstr>6</vt:lpwstr>
  </property>
</Properties>
</file>